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840" windowHeight="10365"/>
  </bookViews>
  <sheets>
    <sheet name="Sheet1" sheetId="1" r:id="rId1"/>
  </sheets>
  <definedNames>
    <definedName name="_xlnm._FilterDatabase" localSheetId="0" hidden="1">Sheet1!$A$4:$K$62</definedName>
  </definedNames>
  <calcPr calcId="144525" concurrentCalc="0"/>
</workbook>
</file>

<file path=xl/calcChain.xml><?xml version="1.0" encoding="utf-8"?>
<calcChain xmlns="http://schemas.openxmlformats.org/spreadsheetml/2006/main">
  <c r="R62" i="1"/>
  <c r="Q62"/>
  <c r="P62"/>
  <c r="O62"/>
  <c r="N62"/>
  <c r="M62"/>
  <c r="K62"/>
  <c r="J62"/>
  <c r="I62"/>
  <c r="H62"/>
  <c r="G62"/>
  <c r="F62"/>
  <c r="E62"/>
  <c r="D62"/>
  <c r="K60"/>
  <c r="J60"/>
  <c r="I60"/>
  <c r="H60"/>
  <c r="G60"/>
  <c r="F60"/>
  <c r="E60"/>
  <c r="D60"/>
  <c r="K33"/>
  <c r="J33"/>
  <c r="I33"/>
  <c r="H33"/>
  <c r="G33"/>
  <c r="F33"/>
  <c r="E33"/>
  <c r="D33"/>
  <c r="R32"/>
  <c r="Q32"/>
  <c r="P32"/>
  <c r="O32"/>
  <c r="N32"/>
  <c r="M32"/>
  <c r="K24"/>
  <c r="J24"/>
  <c r="I24"/>
  <c r="H24"/>
  <c r="G24"/>
  <c r="F24"/>
  <c r="E24"/>
  <c r="D24"/>
  <c r="O23"/>
  <c r="O16"/>
  <c r="O14"/>
  <c r="R8"/>
  <c r="Q8"/>
  <c r="P8"/>
  <c r="O8"/>
  <c r="N8"/>
  <c r="M8"/>
  <c r="K7"/>
  <c r="J7"/>
  <c r="I7"/>
  <c r="H7"/>
  <c r="G7"/>
  <c r="F7"/>
  <c r="E7"/>
  <c r="D7"/>
  <c r="K6"/>
  <c r="J6"/>
  <c r="I6"/>
  <c r="H6"/>
  <c r="G6"/>
  <c r="F6"/>
  <c r="E6"/>
  <c r="D6"/>
</calcChain>
</file>

<file path=xl/sharedStrings.xml><?xml version="1.0" encoding="utf-8"?>
<sst xmlns="http://schemas.openxmlformats.org/spreadsheetml/2006/main" count="96" uniqueCount="92">
  <si>
    <t>附件1：</t>
  </si>
  <si>
    <t>安徽省2020年定向培养乡村教师培养院校分县（市、区）招生计划</t>
  </si>
  <si>
    <t>市</t>
  </si>
  <si>
    <t>县（市、区）</t>
  </si>
  <si>
    <t>初中起点</t>
  </si>
  <si>
    <t>马鞍山师范高等专科学校（300名）</t>
  </si>
  <si>
    <t>桐城师范高等专科学校（350名）</t>
  </si>
  <si>
    <t>合肥幼儿师范高等专科学校（350名）</t>
  </si>
  <si>
    <t>阜阳幼儿师范高等专科学校（600名）</t>
  </si>
  <si>
    <t>阜阳职业技术学院（600名）</t>
  </si>
  <si>
    <t>宿州职业技术学院（800名）</t>
  </si>
  <si>
    <t>滁州城市职业学院（200名）</t>
  </si>
  <si>
    <t>池州职业技术学院（333名）</t>
  </si>
  <si>
    <t>高中起点</t>
  </si>
  <si>
    <t>安徽师范大学（100名，其中文科50名，理科50名）</t>
  </si>
  <si>
    <t>安庆师范大学（200名，其中文科105名，理科95名）</t>
  </si>
  <si>
    <t>合肥师范学院（50名，文科25名，理科25名）</t>
  </si>
  <si>
    <t>文科</t>
  </si>
  <si>
    <t>理科</t>
  </si>
  <si>
    <t>合肥市</t>
  </si>
  <si>
    <t>肥西县</t>
  </si>
  <si>
    <t>庐江县</t>
  </si>
  <si>
    <t>肥东县</t>
  </si>
  <si>
    <t>巢湖市</t>
  </si>
  <si>
    <t>淮北市</t>
  </si>
  <si>
    <t>濉溪县</t>
  </si>
  <si>
    <t>相山区</t>
  </si>
  <si>
    <t>杜集区</t>
  </si>
  <si>
    <t>烈山区</t>
  </si>
  <si>
    <t>亳州市</t>
  </si>
  <si>
    <t>涡阳县</t>
  </si>
  <si>
    <t>蒙城县</t>
  </si>
  <si>
    <t>利辛县</t>
  </si>
  <si>
    <t>谯城区</t>
  </si>
  <si>
    <t>宿州市</t>
  </si>
  <si>
    <t>砀山县</t>
  </si>
  <si>
    <t>萧县</t>
  </si>
  <si>
    <t>埇桥区</t>
  </si>
  <si>
    <t>灵璧县</t>
  </si>
  <si>
    <t>泗县</t>
  </si>
  <si>
    <t>蚌埠市</t>
  </si>
  <si>
    <t>怀远县</t>
  </si>
  <si>
    <t>阜阳市</t>
  </si>
  <si>
    <t>颍泉区</t>
  </si>
  <si>
    <t>颍东区</t>
  </si>
  <si>
    <t>颍上县</t>
  </si>
  <si>
    <t>阜南县</t>
  </si>
  <si>
    <t>临泉县</t>
  </si>
  <si>
    <t>太和县</t>
  </si>
  <si>
    <t>界首市</t>
  </si>
  <si>
    <t>淮南市</t>
  </si>
  <si>
    <t>寿县</t>
  </si>
  <si>
    <t>凤台县</t>
  </si>
  <si>
    <t>滁州市</t>
  </si>
  <si>
    <t>凤阳县</t>
  </si>
  <si>
    <t>天长市</t>
  </si>
  <si>
    <t>六安市</t>
  </si>
  <si>
    <t>舒城县</t>
  </si>
  <si>
    <t>金寨县</t>
  </si>
  <si>
    <t>霍山县</t>
  </si>
  <si>
    <t>霍邱县</t>
  </si>
  <si>
    <t>金安区</t>
  </si>
  <si>
    <t>裕安区</t>
  </si>
  <si>
    <t>叶集区</t>
  </si>
  <si>
    <t>芜湖市</t>
  </si>
  <si>
    <t>繁昌县</t>
  </si>
  <si>
    <t>无为市</t>
  </si>
  <si>
    <t>宣城市</t>
  </si>
  <si>
    <t>宁国市</t>
  </si>
  <si>
    <t>旌德县</t>
  </si>
  <si>
    <t>铜陵市</t>
  </si>
  <si>
    <t>枞阳县</t>
  </si>
  <si>
    <t>池州市</t>
  </si>
  <si>
    <t>贵池区</t>
  </si>
  <si>
    <t>东至县</t>
  </si>
  <si>
    <t>石台县</t>
  </si>
  <si>
    <t>青阳县</t>
  </si>
  <si>
    <t>安庆市</t>
  </si>
  <si>
    <t>桐城市</t>
  </si>
  <si>
    <t>怀宁县</t>
  </si>
  <si>
    <t>潜山市</t>
  </si>
  <si>
    <t>太湖县</t>
  </si>
  <si>
    <t>望江县</t>
  </si>
  <si>
    <t>岳西县</t>
  </si>
  <si>
    <t>黄山市</t>
  </si>
  <si>
    <t>歙县</t>
  </si>
  <si>
    <t>休宁县</t>
  </si>
  <si>
    <t>黟县</t>
  </si>
  <si>
    <t>祁门县</t>
  </si>
  <si>
    <t>广德市</t>
  </si>
  <si>
    <t>宿松县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</si>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</sst>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124"/>
  <sheetViews>
    <sheetView tabSelected="1" workbookViewId="0">
      <selection activeCell="T4" sqref="T4"/>
    </sheetView>
  </sheetViews>
  <sheetFormatPr defaultColWidth="9" defaultRowHeight="30" customHeight="1"/>
  <cols>
    <col min="1" max="1" width="6.125" style="2" customWidth="1"/>
    <col min="2" max="2" width="6.625" style="2" customWidth="1"/>
    <col min="3" max="18" width="8.625" style="2" customWidth="1"/>
    <col min="19" max="16382" width="9" style="2"/>
    <col min="16383" max="16384" width="9" style="3"/>
  </cols>
  <sheetData>
    <row r="1" spans="1:16384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6384" s="1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  <c r="XFD2" s="9"/>
    </row>
    <row r="3" spans="1:16384" s="1" customFormat="1" ht="63" customHeight="1">
      <c r="A3" s="13" t="s">
        <v>2</v>
      </c>
      <c r="B3" s="12" t="s">
        <v>3</v>
      </c>
      <c r="C3" s="15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6" t="s">
        <v>13</v>
      </c>
      <c r="M3" s="12" t="s">
        <v>14</v>
      </c>
      <c r="N3" s="12"/>
      <c r="O3" s="12" t="s">
        <v>15</v>
      </c>
      <c r="P3" s="12"/>
      <c r="Q3" s="12" t="s">
        <v>16</v>
      </c>
      <c r="R3" s="12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  <c r="XFD3" s="9"/>
    </row>
    <row r="4" spans="1:16384" s="1" customFormat="1" ht="57.75" customHeight="1">
      <c r="A4" s="13"/>
      <c r="B4" s="12"/>
      <c r="C4" s="15"/>
      <c r="D4" s="12"/>
      <c r="E4" s="12"/>
      <c r="F4" s="12"/>
      <c r="G4" s="12"/>
      <c r="H4" s="12"/>
      <c r="I4" s="12"/>
      <c r="J4" s="12"/>
      <c r="K4" s="12"/>
      <c r="L4" s="16"/>
      <c r="M4" s="5" t="s">
        <v>17</v>
      </c>
      <c r="N4" s="5" t="s">
        <v>18</v>
      </c>
      <c r="O4" s="5" t="s">
        <v>17</v>
      </c>
      <c r="P4" s="5" t="s">
        <v>18</v>
      </c>
      <c r="Q4" s="5" t="s">
        <v>17</v>
      </c>
      <c r="R4" s="5" t="s">
        <v>18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1:16384" ht="30" customHeight="1">
      <c r="A5" s="13" t="s">
        <v>19</v>
      </c>
      <c r="B5" s="4" t="s">
        <v>20</v>
      </c>
      <c r="C5" s="4">
        <v>8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2</v>
      </c>
      <c r="J5" s="4">
        <v>0</v>
      </c>
      <c r="K5" s="4">
        <v>1</v>
      </c>
      <c r="L5" s="4">
        <v>3</v>
      </c>
      <c r="M5" s="4">
        <v>1</v>
      </c>
      <c r="N5" s="4">
        <v>0</v>
      </c>
      <c r="O5" s="4">
        <v>1</v>
      </c>
      <c r="P5" s="4">
        <v>1</v>
      </c>
      <c r="Q5" s="4">
        <v>0</v>
      </c>
      <c r="R5" s="4">
        <v>0</v>
      </c>
      <c r="S5" s="8"/>
      <c r="T5" s="8"/>
      <c r="U5" s="8"/>
      <c r="V5" s="8"/>
      <c r="W5" s="8"/>
    </row>
    <row r="6" spans="1:16384" ht="30" customHeight="1">
      <c r="A6" s="13"/>
      <c r="B6" s="4" t="s">
        <v>21</v>
      </c>
      <c r="C6" s="4">
        <v>0</v>
      </c>
      <c r="D6" s="4">
        <f>C6/3533*300</f>
        <v>0</v>
      </c>
      <c r="E6" s="4">
        <f>C6/3533*350</f>
        <v>0</v>
      </c>
      <c r="F6" s="4">
        <f>C6/3533*350</f>
        <v>0</v>
      </c>
      <c r="G6" s="4">
        <f>C6/3533*600</f>
        <v>0</v>
      </c>
      <c r="H6" s="4">
        <f>C6/3533*600</f>
        <v>0</v>
      </c>
      <c r="I6" s="4">
        <f>C6/3533*800</f>
        <v>0</v>
      </c>
      <c r="J6" s="4">
        <f>C6/3533*200</f>
        <v>0</v>
      </c>
      <c r="K6" s="4">
        <f>C6/3533*333</f>
        <v>0</v>
      </c>
      <c r="L6" s="4">
        <v>13</v>
      </c>
      <c r="M6" s="4">
        <v>2</v>
      </c>
      <c r="N6" s="4">
        <v>2</v>
      </c>
      <c r="O6" s="4">
        <v>4</v>
      </c>
      <c r="P6" s="4">
        <v>3</v>
      </c>
      <c r="Q6" s="4">
        <v>1</v>
      </c>
      <c r="R6" s="4">
        <v>1</v>
      </c>
      <c r="S6" s="8"/>
      <c r="T6" s="8"/>
      <c r="U6" s="8"/>
      <c r="V6" s="8"/>
      <c r="W6" s="8"/>
    </row>
    <row r="7" spans="1:16384" ht="30" customHeight="1">
      <c r="A7" s="13"/>
      <c r="B7" s="4" t="s">
        <v>22</v>
      </c>
      <c r="C7" s="4">
        <v>0</v>
      </c>
      <c r="D7" s="4">
        <f>C7/3533*300</f>
        <v>0</v>
      </c>
      <c r="E7" s="4">
        <f>C7/3533*350</f>
        <v>0</v>
      </c>
      <c r="F7" s="4">
        <f>C7/3533*350</f>
        <v>0</v>
      </c>
      <c r="G7" s="4">
        <f>C7/3533*600</f>
        <v>0</v>
      </c>
      <c r="H7" s="4">
        <f>C7/3533*600</f>
        <v>0</v>
      </c>
      <c r="I7" s="4">
        <f>C7/3533*800</f>
        <v>0</v>
      </c>
      <c r="J7" s="4">
        <f>C7/3533*200</f>
        <v>0</v>
      </c>
      <c r="K7" s="4">
        <f>C7/3533*333</f>
        <v>0</v>
      </c>
      <c r="L7" s="4">
        <v>4</v>
      </c>
      <c r="M7" s="4">
        <v>1</v>
      </c>
      <c r="N7" s="4">
        <v>1</v>
      </c>
      <c r="O7" s="4">
        <v>1</v>
      </c>
      <c r="P7" s="4">
        <v>1</v>
      </c>
      <c r="Q7" s="4">
        <v>0</v>
      </c>
      <c r="R7" s="4">
        <v>0</v>
      </c>
      <c r="S7" s="8"/>
      <c r="T7" s="8"/>
      <c r="U7" s="8"/>
      <c r="V7" s="8"/>
      <c r="W7" s="8"/>
    </row>
    <row r="8" spans="1:16384" ht="30" customHeight="1">
      <c r="A8" s="13"/>
      <c r="B8" s="4" t="s">
        <v>23</v>
      </c>
      <c r="C8" s="4">
        <v>8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2</v>
      </c>
      <c r="J8" s="4">
        <v>0</v>
      </c>
      <c r="K8" s="4">
        <v>1</v>
      </c>
      <c r="L8" s="4">
        <v>0</v>
      </c>
      <c r="M8" s="4">
        <f>L8/350*50</f>
        <v>0</v>
      </c>
      <c r="N8" s="4">
        <f>L8/350*50</f>
        <v>0</v>
      </c>
      <c r="O8" s="4">
        <f>L8/350*105</f>
        <v>0</v>
      </c>
      <c r="P8" s="4">
        <f>L8/350*95</f>
        <v>0</v>
      </c>
      <c r="Q8" s="4">
        <f>L8/350*25</f>
        <v>0</v>
      </c>
      <c r="R8" s="4">
        <f>L8/350*25</f>
        <v>0</v>
      </c>
      <c r="S8" s="8"/>
      <c r="T8" s="8"/>
      <c r="U8" s="8"/>
      <c r="V8" s="8"/>
      <c r="W8" s="8"/>
    </row>
    <row r="9" spans="1:16384" ht="30" customHeight="1">
      <c r="A9" s="14" t="s">
        <v>24</v>
      </c>
      <c r="B9" s="7" t="s">
        <v>25</v>
      </c>
      <c r="C9" s="7">
        <v>46</v>
      </c>
      <c r="D9" s="4">
        <v>4</v>
      </c>
      <c r="E9" s="4">
        <v>5</v>
      </c>
      <c r="F9" s="4">
        <v>5</v>
      </c>
      <c r="G9" s="4">
        <v>8</v>
      </c>
      <c r="H9" s="4">
        <v>8</v>
      </c>
      <c r="I9" s="4">
        <v>10</v>
      </c>
      <c r="J9" s="4">
        <v>2</v>
      </c>
      <c r="K9" s="4">
        <v>4</v>
      </c>
      <c r="L9" s="4">
        <v>4</v>
      </c>
      <c r="M9" s="4">
        <v>1</v>
      </c>
      <c r="N9" s="4">
        <v>1</v>
      </c>
      <c r="O9" s="4">
        <v>1</v>
      </c>
      <c r="P9" s="4">
        <v>1</v>
      </c>
      <c r="Q9" s="4">
        <v>0</v>
      </c>
      <c r="R9" s="4">
        <v>0</v>
      </c>
      <c r="S9" s="8"/>
      <c r="T9" s="8"/>
      <c r="U9" s="8"/>
      <c r="V9" s="8"/>
      <c r="W9" s="8"/>
    </row>
    <row r="10" spans="1:16384" ht="30" customHeight="1">
      <c r="A10" s="14"/>
      <c r="B10" s="7" t="s">
        <v>26</v>
      </c>
      <c r="C10" s="7">
        <v>22</v>
      </c>
      <c r="D10" s="4">
        <v>2</v>
      </c>
      <c r="E10" s="4">
        <v>2</v>
      </c>
      <c r="F10" s="4">
        <v>2</v>
      </c>
      <c r="G10" s="4">
        <v>4</v>
      </c>
      <c r="H10" s="4">
        <v>4</v>
      </c>
      <c r="I10" s="4">
        <v>5</v>
      </c>
      <c r="J10" s="4">
        <v>1</v>
      </c>
      <c r="K10" s="4">
        <v>2</v>
      </c>
      <c r="L10" s="4">
        <v>3</v>
      </c>
      <c r="M10" s="4">
        <v>0</v>
      </c>
      <c r="N10" s="4">
        <v>0</v>
      </c>
      <c r="O10" s="4">
        <v>1</v>
      </c>
      <c r="P10" s="4">
        <v>1</v>
      </c>
      <c r="Q10" s="4">
        <v>1</v>
      </c>
      <c r="R10" s="4">
        <v>0</v>
      </c>
      <c r="S10" s="8"/>
      <c r="T10" s="8"/>
      <c r="U10" s="8"/>
      <c r="V10" s="8"/>
      <c r="W10" s="8"/>
    </row>
    <row r="11" spans="1:16384" ht="30" customHeight="1">
      <c r="A11" s="14"/>
      <c r="B11" s="7" t="s">
        <v>27</v>
      </c>
      <c r="C11" s="7">
        <v>18</v>
      </c>
      <c r="D11" s="4">
        <v>1</v>
      </c>
      <c r="E11" s="4">
        <v>2</v>
      </c>
      <c r="F11" s="4">
        <v>2</v>
      </c>
      <c r="G11" s="4">
        <v>3</v>
      </c>
      <c r="H11" s="4">
        <v>3</v>
      </c>
      <c r="I11" s="4">
        <v>4</v>
      </c>
      <c r="J11" s="4">
        <v>1</v>
      </c>
      <c r="K11" s="4">
        <v>2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8"/>
      <c r="T11" s="8"/>
      <c r="U11" s="8"/>
      <c r="V11" s="8"/>
      <c r="W11" s="8"/>
    </row>
    <row r="12" spans="1:16384" ht="30" customHeight="1">
      <c r="A12" s="14"/>
      <c r="B12" s="7" t="s">
        <v>28</v>
      </c>
      <c r="C12" s="7">
        <v>11</v>
      </c>
      <c r="D12" s="4">
        <v>1</v>
      </c>
      <c r="E12" s="4">
        <v>1</v>
      </c>
      <c r="F12" s="4">
        <v>1</v>
      </c>
      <c r="G12" s="4">
        <v>2</v>
      </c>
      <c r="H12" s="4">
        <v>2</v>
      </c>
      <c r="I12" s="4">
        <v>2</v>
      </c>
      <c r="J12" s="4">
        <v>1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8"/>
      <c r="T12" s="8"/>
      <c r="U12" s="8"/>
      <c r="V12" s="8"/>
      <c r="W12" s="8"/>
    </row>
    <row r="13" spans="1:16384" ht="30" customHeight="1">
      <c r="A13" s="14" t="s">
        <v>29</v>
      </c>
      <c r="B13" s="7" t="s">
        <v>30</v>
      </c>
      <c r="C13" s="7">
        <v>100</v>
      </c>
      <c r="D13" s="4">
        <v>8</v>
      </c>
      <c r="E13" s="4">
        <v>10</v>
      </c>
      <c r="F13" s="4">
        <v>10</v>
      </c>
      <c r="G13" s="4">
        <v>17</v>
      </c>
      <c r="H13" s="4">
        <v>17</v>
      </c>
      <c r="I13" s="4">
        <v>23</v>
      </c>
      <c r="J13" s="4">
        <v>6</v>
      </c>
      <c r="K13" s="4">
        <v>9</v>
      </c>
      <c r="L13" s="4">
        <v>13</v>
      </c>
      <c r="M13" s="4">
        <v>2</v>
      </c>
      <c r="N13" s="4">
        <v>2</v>
      </c>
      <c r="O13" s="4">
        <v>3</v>
      </c>
      <c r="P13" s="4">
        <v>3</v>
      </c>
      <c r="Q13" s="4">
        <v>2</v>
      </c>
      <c r="R13" s="4">
        <v>1</v>
      </c>
      <c r="S13" s="8"/>
      <c r="T13" s="8"/>
      <c r="U13" s="8"/>
      <c r="V13" s="8"/>
      <c r="W13" s="8"/>
    </row>
    <row r="14" spans="1:16384" ht="30" customHeight="1">
      <c r="A14" s="14"/>
      <c r="B14" s="7" t="s">
        <v>31</v>
      </c>
      <c r="C14" s="7">
        <v>130</v>
      </c>
      <c r="D14" s="4">
        <v>11</v>
      </c>
      <c r="E14" s="4">
        <v>13</v>
      </c>
      <c r="F14" s="4">
        <v>13</v>
      </c>
      <c r="G14" s="4">
        <v>22</v>
      </c>
      <c r="H14" s="4">
        <v>22</v>
      </c>
      <c r="I14" s="4">
        <v>30</v>
      </c>
      <c r="J14" s="4">
        <v>7</v>
      </c>
      <c r="K14" s="4">
        <v>12</v>
      </c>
      <c r="L14" s="4">
        <v>10</v>
      </c>
      <c r="M14" s="4">
        <v>1</v>
      </c>
      <c r="N14" s="4">
        <v>1</v>
      </c>
      <c r="O14" s="4">
        <f>L14/350*105</f>
        <v>3</v>
      </c>
      <c r="P14" s="4">
        <v>3</v>
      </c>
      <c r="Q14" s="4">
        <v>1</v>
      </c>
      <c r="R14" s="4">
        <v>1</v>
      </c>
      <c r="S14" s="8"/>
      <c r="T14" s="8"/>
      <c r="U14" s="8"/>
      <c r="V14" s="8"/>
      <c r="W14" s="8"/>
    </row>
    <row r="15" spans="1:16384" ht="30" customHeight="1">
      <c r="A15" s="14"/>
      <c r="B15" s="7" t="s">
        <v>32</v>
      </c>
      <c r="C15" s="7">
        <v>249</v>
      </c>
      <c r="D15" s="4">
        <v>21</v>
      </c>
      <c r="E15" s="4">
        <v>25</v>
      </c>
      <c r="F15" s="4">
        <v>25</v>
      </c>
      <c r="G15" s="4">
        <v>42</v>
      </c>
      <c r="H15" s="4">
        <v>41</v>
      </c>
      <c r="I15" s="4">
        <v>56</v>
      </c>
      <c r="J15" s="4">
        <v>15</v>
      </c>
      <c r="K15" s="4">
        <v>24</v>
      </c>
      <c r="L15" s="4">
        <v>13</v>
      </c>
      <c r="M15" s="4">
        <v>2</v>
      </c>
      <c r="N15" s="4">
        <v>2</v>
      </c>
      <c r="O15" s="4">
        <v>3</v>
      </c>
      <c r="P15" s="4">
        <v>3</v>
      </c>
      <c r="Q15" s="4">
        <v>1</v>
      </c>
      <c r="R15" s="4">
        <v>2</v>
      </c>
      <c r="S15" s="8"/>
      <c r="T15" s="8"/>
      <c r="U15" s="8"/>
      <c r="V15" s="8"/>
      <c r="W15" s="8"/>
    </row>
    <row r="16" spans="1:16384" ht="30" customHeight="1">
      <c r="A16" s="14"/>
      <c r="B16" s="7" t="s">
        <v>33</v>
      </c>
      <c r="C16" s="7">
        <v>175</v>
      </c>
      <c r="D16" s="4">
        <v>15</v>
      </c>
      <c r="E16" s="4">
        <v>17</v>
      </c>
      <c r="F16" s="4">
        <v>17</v>
      </c>
      <c r="G16" s="4">
        <v>30</v>
      </c>
      <c r="H16" s="4">
        <v>30</v>
      </c>
      <c r="I16" s="4">
        <v>40</v>
      </c>
      <c r="J16" s="4">
        <v>10</v>
      </c>
      <c r="K16" s="4">
        <v>16</v>
      </c>
      <c r="L16" s="4">
        <v>10</v>
      </c>
      <c r="M16" s="4">
        <v>1</v>
      </c>
      <c r="N16" s="4">
        <v>1</v>
      </c>
      <c r="O16" s="4">
        <f>L16/350*105</f>
        <v>3</v>
      </c>
      <c r="P16" s="4">
        <v>3</v>
      </c>
      <c r="Q16" s="4">
        <v>1</v>
      </c>
      <c r="R16" s="4">
        <v>1</v>
      </c>
      <c r="S16" s="8"/>
      <c r="T16" s="8"/>
      <c r="U16" s="8"/>
      <c r="V16" s="8"/>
      <c r="W16" s="8"/>
    </row>
    <row r="17" spans="1:23" ht="30" customHeight="1">
      <c r="A17" s="14" t="s">
        <v>34</v>
      </c>
      <c r="B17" s="7" t="s">
        <v>35</v>
      </c>
      <c r="C17" s="7">
        <v>45</v>
      </c>
      <c r="D17" s="4">
        <v>4</v>
      </c>
      <c r="E17" s="4">
        <v>4</v>
      </c>
      <c r="F17" s="4">
        <v>4</v>
      </c>
      <c r="G17" s="4">
        <v>8</v>
      </c>
      <c r="H17" s="4">
        <v>8</v>
      </c>
      <c r="I17" s="4">
        <v>10</v>
      </c>
      <c r="J17" s="4">
        <v>3</v>
      </c>
      <c r="K17" s="4">
        <v>4</v>
      </c>
      <c r="L17" s="4">
        <v>5</v>
      </c>
      <c r="M17" s="4">
        <v>1</v>
      </c>
      <c r="N17" s="4">
        <v>1</v>
      </c>
      <c r="O17" s="4">
        <v>2</v>
      </c>
      <c r="P17" s="4">
        <v>1</v>
      </c>
      <c r="Q17" s="4">
        <v>0</v>
      </c>
      <c r="R17" s="4">
        <v>0</v>
      </c>
      <c r="S17" s="8"/>
      <c r="T17" s="8"/>
      <c r="U17" s="8"/>
      <c r="V17" s="8"/>
      <c r="W17" s="8"/>
    </row>
    <row r="18" spans="1:23" ht="30" customHeight="1">
      <c r="A18" s="14"/>
      <c r="B18" s="7" t="s">
        <v>36</v>
      </c>
      <c r="C18" s="7">
        <v>139</v>
      </c>
      <c r="D18" s="4">
        <v>12</v>
      </c>
      <c r="E18" s="4">
        <v>14</v>
      </c>
      <c r="F18" s="4">
        <v>14</v>
      </c>
      <c r="G18" s="4">
        <v>23</v>
      </c>
      <c r="H18" s="4">
        <v>24</v>
      </c>
      <c r="I18" s="4">
        <v>31</v>
      </c>
      <c r="J18" s="4">
        <v>8</v>
      </c>
      <c r="K18" s="4">
        <v>13</v>
      </c>
      <c r="L18" s="4">
        <v>16</v>
      </c>
      <c r="M18" s="4">
        <v>2</v>
      </c>
      <c r="N18" s="4">
        <v>2</v>
      </c>
      <c r="O18" s="4">
        <v>5</v>
      </c>
      <c r="P18" s="4">
        <v>4</v>
      </c>
      <c r="Q18" s="4">
        <v>2</v>
      </c>
      <c r="R18" s="4">
        <v>1</v>
      </c>
      <c r="S18" s="8"/>
      <c r="T18" s="8"/>
      <c r="U18" s="8"/>
      <c r="V18" s="8"/>
      <c r="W18" s="8"/>
    </row>
    <row r="19" spans="1:23" ht="30" customHeight="1">
      <c r="A19" s="14"/>
      <c r="B19" s="7" t="s">
        <v>37</v>
      </c>
      <c r="C19" s="7">
        <v>145</v>
      </c>
      <c r="D19" s="4">
        <v>12</v>
      </c>
      <c r="E19" s="4">
        <v>14</v>
      </c>
      <c r="F19" s="4">
        <v>14</v>
      </c>
      <c r="G19" s="4">
        <v>25</v>
      </c>
      <c r="H19" s="4">
        <v>25</v>
      </c>
      <c r="I19" s="4">
        <v>33</v>
      </c>
      <c r="J19" s="4">
        <v>8</v>
      </c>
      <c r="K19" s="4">
        <v>14</v>
      </c>
      <c r="L19" s="4">
        <v>5</v>
      </c>
      <c r="M19" s="4">
        <v>1</v>
      </c>
      <c r="N19" s="4">
        <v>1</v>
      </c>
      <c r="O19" s="4">
        <v>2</v>
      </c>
      <c r="P19" s="4">
        <v>1</v>
      </c>
      <c r="Q19" s="4">
        <v>0</v>
      </c>
      <c r="R19" s="4">
        <v>0</v>
      </c>
      <c r="S19" s="8"/>
      <c r="T19" s="8"/>
      <c r="U19" s="8"/>
      <c r="V19" s="8"/>
      <c r="W19" s="8"/>
    </row>
    <row r="20" spans="1:23" ht="30" customHeight="1">
      <c r="A20" s="14"/>
      <c r="B20" s="7" t="s">
        <v>38</v>
      </c>
      <c r="C20" s="7">
        <v>45</v>
      </c>
      <c r="D20" s="4">
        <v>4</v>
      </c>
      <c r="E20" s="4">
        <v>4</v>
      </c>
      <c r="F20" s="4">
        <v>4</v>
      </c>
      <c r="G20" s="4">
        <v>8</v>
      </c>
      <c r="H20" s="4">
        <v>8</v>
      </c>
      <c r="I20" s="4">
        <v>10</v>
      </c>
      <c r="J20" s="4">
        <v>3</v>
      </c>
      <c r="K20" s="4">
        <v>4</v>
      </c>
      <c r="L20" s="4">
        <v>5</v>
      </c>
      <c r="M20" s="4">
        <v>1</v>
      </c>
      <c r="N20" s="4">
        <v>1</v>
      </c>
      <c r="O20" s="4">
        <v>2</v>
      </c>
      <c r="P20" s="4">
        <v>1</v>
      </c>
      <c r="Q20" s="4">
        <v>0</v>
      </c>
      <c r="R20" s="4">
        <v>0</v>
      </c>
      <c r="S20" s="8"/>
      <c r="T20" s="8"/>
      <c r="U20" s="8"/>
      <c r="V20" s="8"/>
      <c r="W20" s="8"/>
    </row>
    <row r="21" spans="1:23" ht="30" customHeight="1">
      <c r="A21" s="14"/>
      <c r="B21" s="7" t="s">
        <v>39</v>
      </c>
      <c r="C21" s="7">
        <v>205</v>
      </c>
      <c r="D21" s="4">
        <v>18</v>
      </c>
      <c r="E21" s="4">
        <v>20</v>
      </c>
      <c r="F21" s="4">
        <v>20</v>
      </c>
      <c r="G21" s="4">
        <v>35</v>
      </c>
      <c r="H21" s="4">
        <v>35</v>
      </c>
      <c r="I21" s="4">
        <v>46</v>
      </c>
      <c r="J21" s="4">
        <v>12</v>
      </c>
      <c r="K21" s="4">
        <v>19</v>
      </c>
      <c r="L21" s="4">
        <v>5</v>
      </c>
      <c r="M21" s="4">
        <v>1</v>
      </c>
      <c r="N21" s="4">
        <v>1</v>
      </c>
      <c r="O21" s="4">
        <v>2</v>
      </c>
      <c r="P21" s="4">
        <v>1</v>
      </c>
      <c r="Q21" s="4">
        <v>0</v>
      </c>
      <c r="R21" s="4">
        <v>0</v>
      </c>
      <c r="S21" s="8"/>
      <c r="T21" s="8"/>
      <c r="U21" s="8"/>
      <c r="V21" s="8"/>
      <c r="W21" s="8"/>
    </row>
    <row r="22" spans="1:23" ht="30" customHeight="1">
      <c r="A22" s="6" t="s">
        <v>40</v>
      </c>
      <c r="B22" s="7" t="s">
        <v>41</v>
      </c>
      <c r="C22" s="7">
        <v>55</v>
      </c>
      <c r="D22" s="4">
        <v>5</v>
      </c>
      <c r="E22" s="4">
        <v>6</v>
      </c>
      <c r="F22" s="4">
        <v>5</v>
      </c>
      <c r="G22" s="4">
        <v>9</v>
      </c>
      <c r="H22" s="4">
        <v>9</v>
      </c>
      <c r="I22" s="4">
        <v>13</v>
      </c>
      <c r="J22" s="4">
        <v>3</v>
      </c>
      <c r="K22" s="4">
        <v>5</v>
      </c>
      <c r="L22" s="4">
        <v>4</v>
      </c>
      <c r="M22" s="4">
        <v>1</v>
      </c>
      <c r="N22" s="4">
        <v>1</v>
      </c>
      <c r="O22" s="4">
        <v>1</v>
      </c>
      <c r="P22" s="4">
        <v>1</v>
      </c>
      <c r="Q22" s="4">
        <v>0</v>
      </c>
      <c r="R22" s="4">
        <v>0</v>
      </c>
      <c r="S22" s="8"/>
      <c r="T22" s="8"/>
      <c r="U22" s="8"/>
      <c r="V22" s="8"/>
      <c r="W22" s="8"/>
    </row>
    <row r="23" spans="1:23" ht="30" customHeight="1">
      <c r="A23" s="14" t="s">
        <v>42</v>
      </c>
      <c r="B23" s="7" t="s">
        <v>43</v>
      </c>
      <c r="C23" s="7">
        <v>40</v>
      </c>
      <c r="D23" s="4">
        <v>3</v>
      </c>
      <c r="E23" s="4">
        <v>4</v>
      </c>
      <c r="F23" s="4">
        <v>4</v>
      </c>
      <c r="G23" s="4">
        <v>7</v>
      </c>
      <c r="H23" s="4">
        <v>7</v>
      </c>
      <c r="I23" s="4">
        <v>9</v>
      </c>
      <c r="J23" s="4">
        <v>2</v>
      </c>
      <c r="K23" s="4">
        <v>4</v>
      </c>
      <c r="L23" s="4">
        <v>10</v>
      </c>
      <c r="M23" s="4">
        <v>1</v>
      </c>
      <c r="N23" s="4">
        <v>1</v>
      </c>
      <c r="O23" s="4">
        <f>L23/350*105</f>
        <v>3</v>
      </c>
      <c r="P23" s="4">
        <v>3</v>
      </c>
      <c r="Q23" s="4">
        <v>1</v>
      </c>
      <c r="R23" s="4">
        <v>1</v>
      </c>
      <c r="S23" s="8"/>
      <c r="T23" s="8"/>
      <c r="U23" s="8"/>
      <c r="V23" s="8"/>
      <c r="W23" s="8"/>
    </row>
    <row r="24" spans="1:23" ht="30" customHeight="1">
      <c r="A24" s="14"/>
      <c r="B24" s="7" t="s">
        <v>44</v>
      </c>
      <c r="C24" s="7">
        <v>0</v>
      </c>
      <c r="D24" s="4">
        <f>C24/3533*300</f>
        <v>0</v>
      </c>
      <c r="E24" s="4">
        <f>C24/3533*350</f>
        <v>0</v>
      </c>
      <c r="F24" s="4">
        <f>C24/3533*350</f>
        <v>0</v>
      </c>
      <c r="G24" s="4">
        <f>C24/3533*600</f>
        <v>0</v>
      </c>
      <c r="H24" s="4">
        <f>C24/3533*600</f>
        <v>0</v>
      </c>
      <c r="I24" s="4">
        <f>C24/3533*800</f>
        <v>0</v>
      </c>
      <c r="J24" s="4">
        <f>C24/3533*200</f>
        <v>0</v>
      </c>
      <c r="K24" s="4">
        <f>C24/3533*333</f>
        <v>0</v>
      </c>
      <c r="L24" s="4">
        <v>5</v>
      </c>
      <c r="M24" s="4">
        <v>1</v>
      </c>
      <c r="N24" s="4">
        <v>1</v>
      </c>
      <c r="O24" s="4">
        <v>2</v>
      </c>
      <c r="P24" s="4">
        <v>1</v>
      </c>
      <c r="Q24" s="4">
        <v>0</v>
      </c>
      <c r="R24" s="4">
        <v>0</v>
      </c>
      <c r="S24" s="8"/>
      <c r="T24" s="8"/>
      <c r="U24" s="8"/>
      <c r="V24" s="8"/>
      <c r="W24" s="8"/>
    </row>
    <row r="25" spans="1:23" ht="30" customHeight="1">
      <c r="A25" s="14"/>
      <c r="B25" s="7" t="s">
        <v>45</v>
      </c>
      <c r="C25" s="7">
        <v>240</v>
      </c>
      <c r="D25" s="4">
        <v>20</v>
      </c>
      <c r="E25" s="4">
        <v>24</v>
      </c>
      <c r="F25" s="4">
        <v>24</v>
      </c>
      <c r="G25" s="4">
        <v>41</v>
      </c>
      <c r="H25" s="4">
        <v>41</v>
      </c>
      <c r="I25" s="4">
        <v>54</v>
      </c>
      <c r="J25" s="4">
        <v>13</v>
      </c>
      <c r="K25" s="4">
        <v>23</v>
      </c>
      <c r="L25" s="4">
        <v>45</v>
      </c>
      <c r="M25" s="4">
        <v>6</v>
      </c>
      <c r="N25" s="4">
        <v>6</v>
      </c>
      <c r="O25" s="4">
        <v>13</v>
      </c>
      <c r="P25" s="4">
        <v>12</v>
      </c>
      <c r="Q25" s="4">
        <v>4</v>
      </c>
      <c r="R25" s="4">
        <v>4</v>
      </c>
      <c r="S25" s="8"/>
      <c r="T25" s="8"/>
      <c r="U25" s="8"/>
      <c r="V25" s="8"/>
      <c r="W25" s="8"/>
    </row>
    <row r="26" spans="1:23" ht="30" customHeight="1">
      <c r="A26" s="14"/>
      <c r="B26" s="7" t="s">
        <v>46</v>
      </c>
      <c r="C26" s="7">
        <v>257</v>
      </c>
      <c r="D26" s="4">
        <v>22</v>
      </c>
      <c r="E26" s="4">
        <v>25</v>
      </c>
      <c r="F26" s="4">
        <v>25</v>
      </c>
      <c r="G26" s="4">
        <v>44</v>
      </c>
      <c r="H26" s="4">
        <v>43</v>
      </c>
      <c r="I26" s="4">
        <v>58</v>
      </c>
      <c r="J26" s="4">
        <v>16</v>
      </c>
      <c r="K26" s="4">
        <v>24</v>
      </c>
      <c r="L26" s="4">
        <v>15</v>
      </c>
      <c r="M26" s="4">
        <v>2</v>
      </c>
      <c r="N26" s="4">
        <v>2</v>
      </c>
      <c r="O26" s="4">
        <v>5</v>
      </c>
      <c r="P26" s="4">
        <v>4</v>
      </c>
      <c r="Q26" s="4">
        <v>1</v>
      </c>
      <c r="R26" s="4">
        <v>1</v>
      </c>
      <c r="S26" s="8"/>
      <c r="T26" s="8"/>
      <c r="U26" s="8"/>
      <c r="V26" s="8"/>
      <c r="W26" s="8"/>
    </row>
    <row r="27" spans="1:23" ht="30" customHeight="1">
      <c r="A27" s="14"/>
      <c r="B27" s="7" t="s">
        <v>47</v>
      </c>
      <c r="C27" s="7">
        <v>200</v>
      </c>
      <c r="D27" s="4">
        <v>17</v>
      </c>
      <c r="E27" s="4">
        <v>20</v>
      </c>
      <c r="F27" s="4">
        <v>20</v>
      </c>
      <c r="G27" s="4">
        <v>34</v>
      </c>
      <c r="H27" s="4">
        <v>34</v>
      </c>
      <c r="I27" s="4">
        <v>45</v>
      </c>
      <c r="J27" s="4">
        <v>11</v>
      </c>
      <c r="K27" s="4">
        <v>19</v>
      </c>
      <c r="L27" s="4">
        <v>40</v>
      </c>
      <c r="M27" s="4">
        <v>5</v>
      </c>
      <c r="N27" s="4">
        <v>6</v>
      </c>
      <c r="O27" s="4">
        <v>11</v>
      </c>
      <c r="P27" s="4">
        <v>11</v>
      </c>
      <c r="Q27" s="4">
        <v>4</v>
      </c>
      <c r="R27" s="4">
        <v>3</v>
      </c>
      <c r="S27" s="8"/>
      <c r="T27" s="8"/>
      <c r="U27" s="8"/>
      <c r="V27" s="8"/>
      <c r="W27" s="8"/>
    </row>
    <row r="28" spans="1:23" ht="30" customHeight="1">
      <c r="A28" s="14"/>
      <c r="B28" s="7" t="s">
        <v>48</v>
      </c>
      <c r="C28" s="7">
        <v>240</v>
      </c>
      <c r="D28" s="4">
        <v>20</v>
      </c>
      <c r="E28" s="4">
        <v>24</v>
      </c>
      <c r="F28" s="4">
        <v>24</v>
      </c>
      <c r="G28" s="4">
        <v>41</v>
      </c>
      <c r="H28" s="4">
        <v>41</v>
      </c>
      <c r="I28" s="4">
        <v>54</v>
      </c>
      <c r="J28" s="4">
        <v>13</v>
      </c>
      <c r="K28" s="4">
        <v>23</v>
      </c>
      <c r="L28" s="4">
        <v>12</v>
      </c>
      <c r="M28" s="4">
        <v>2</v>
      </c>
      <c r="N28" s="4">
        <v>2</v>
      </c>
      <c r="O28" s="4">
        <v>2</v>
      </c>
      <c r="P28" s="4">
        <v>3</v>
      </c>
      <c r="Q28" s="4">
        <v>1</v>
      </c>
      <c r="R28" s="4">
        <v>2</v>
      </c>
      <c r="S28" s="8"/>
      <c r="T28" s="8"/>
      <c r="U28" s="8"/>
      <c r="V28" s="8"/>
      <c r="W28" s="8"/>
    </row>
    <row r="29" spans="1:23" ht="30" customHeight="1">
      <c r="A29" s="14"/>
      <c r="B29" s="7" t="s">
        <v>49</v>
      </c>
      <c r="C29" s="7">
        <v>55</v>
      </c>
      <c r="D29" s="4">
        <v>5</v>
      </c>
      <c r="E29" s="4">
        <v>6</v>
      </c>
      <c r="F29" s="4">
        <v>6</v>
      </c>
      <c r="G29" s="4">
        <v>9</v>
      </c>
      <c r="H29" s="4">
        <v>9</v>
      </c>
      <c r="I29" s="4">
        <v>12</v>
      </c>
      <c r="J29" s="4">
        <v>3</v>
      </c>
      <c r="K29" s="4">
        <v>5</v>
      </c>
      <c r="L29" s="4">
        <v>4</v>
      </c>
      <c r="M29" s="4">
        <v>1</v>
      </c>
      <c r="N29" s="4">
        <v>1</v>
      </c>
      <c r="O29" s="4">
        <v>1</v>
      </c>
      <c r="P29" s="4">
        <v>1</v>
      </c>
      <c r="Q29" s="4">
        <v>0</v>
      </c>
      <c r="R29" s="4">
        <v>0</v>
      </c>
      <c r="S29" s="8"/>
      <c r="T29" s="8"/>
      <c r="U29" s="8"/>
      <c r="V29" s="8"/>
      <c r="W29" s="8"/>
    </row>
    <row r="30" spans="1:23" ht="30" customHeight="1">
      <c r="A30" s="14" t="s">
        <v>50</v>
      </c>
      <c r="B30" s="7" t="s">
        <v>51</v>
      </c>
      <c r="C30" s="7">
        <v>56</v>
      </c>
      <c r="D30" s="4">
        <v>5</v>
      </c>
      <c r="E30" s="4">
        <v>6</v>
      </c>
      <c r="F30" s="4">
        <v>6</v>
      </c>
      <c r="G30" s="4">
        <v>9</v>
      </c>
      <c r="H30" s="4">
        <v>9</v>
      </c>
      <c r="I30" s="4">
        <v>13</v>
      </c>
      <c r="J30" s="4">
        <v>3</v>
      </c>
      <c r="K30" s="4">
        <v>5</v>
      </c>
      <c r="L30" s="4">
        <v>4</v>
      </c>
      <c r="M30" s="4">
        <v>1</v>
      </c>
      <c r="N30" s="4">
        <v>1</v>
      </c>
      <c r="O30" s="4">
        <v>1</v>
      </c>
      <c r="P30" s="4">
        <v>1</v>
      </c>
      <c r="Q30" s="4">
        <v>0</v>
      </c>
      <c r="R30" s="4">
        <v>0</v>
      </c>
      <c r="S30" s="8"/>
      <c r="T30" s="8"/>
      <c r="U30" s="8"/>
      <c r="V30" s="8"/>
      <c r="W30" s="8"/>
    </row>
    <row r="31" spans="1:23" ht="30" customHeight="1">
      <c r="A31" s="14"/>
      <c r="B31" s="7" t="s">
        <v>52</v>
      </c>
      <c r="C31" s="7">
        <v>33</v>
      </c>
      <c r="D31" s="4">
        <v>3</v>
      </c>
      <c r="E31" s="4">
        <v>3</v>
      </c>
      <c r="F31" s="4">
        <v>3</v>
      </c>
      <c r="G31" s="4">
        <v>6</v>
      </c>
      <c r="H31" s="4">
        <v>6</v>
      </c>
      <c r="I31" s="4">
        <v>7</v>
      </c>
      <c r="J31" s="4">
        <v>2</v>
      </c>
      <c r="K31" s="4">
        <v>3</v>
      </c>
      <c r="L31" s="4">
        <v>3</v>
      </c>
      <c r="M31" s="4">
        <v>1</v>
      </c>
      <c r="N31" s="4">
        <v>0</v>
      </c>
      <c r="O31" s="4">
        <v>1</v>
      </c>
      <c r="P31" s="4">
        <v>1</v>
      </c>
      <c r="Q31" s="4">
        <v>0</v>
      </c>
      <c r="R31" s="4">
        <v>0</v>
      </c>
      <c r="S31" s="8"/>
      <c r="T31" s="8"/>
      <c r="U31" s="8"/>
      <c r="V31" s="8"/>
      <c r="W31" s="8"/>
    </row>
    <row r="32" spans="1:23" ht="30" customHeight="1">
      <c r="A32" s="14" t="s">
        <v>53</v>
      </c>
      <c r="B32" s="7" t="s">
        <v>54</v>
      </c>
      <c r="C32" s="7">
        <v>13</v>
      </c>
      <c r="D32" s="4">
        <v>1</v>
      </c>
      <c r="E32" s="4">
        <v>1</v>
      </c>
      <c r="F32" s="4">
        <v>2</v>
      </c>
      <c r="G32" s="4">
        <v>2</v>
      </c>
      <c r="H32" s="4">
        <v>2</v>
      </c>
      <c r="I32" s="4">
        <v>3</v>
      </c>
      <c r="J32" s="4">
        <v>1</v>
      </c>
      <c r="K32" s="4">
        <v>1</v>
      </c>
      <c r="L32" s="4">
        <v>0</v>
      </c>
      <c r="M32" s="4">
        <f>L32/350*50</f>
        <v>0</v>
      </c>
      <c r="N32" s="4">
        <f>L32/350*50</f>
        <v>0</v>
      </c>
      <c r="O32" s="4">
        <f>L32/350*105</f>
        <v>0</v>
      </c>
      <c r="P32" s="4">
        <f>L32/350*95</f>
        <v>0</v>
      </c>
      <c r="Q32" s="4">
        <f>L32/350*25</f>
        <v>0</v>
      </c>
      <c r="R32" s="4">
        <f>L32/350*25</f>
        <v>0</v>
      </c>
      <c r="S32" s="8"/>
      <c r="T32" s="8"/>
      <c r="U32" s="8"/>
      <c r="V32" s="8"/>
      <c r="W32" s="8"/>
    </row>
    <row r="33" spans="1:23" ht="30" customHeight="1">
      <c r="A33" s="14"/>
      <c r="B33" s="7" t="s">
        <v>55</v>
      </c>
      <c r="C33" s="7">
        <v>0</v>
      </c>
      <c r="D33" s="4">
        <f>C33/3533*300</f>
        <v>0</v>
      </c>
      <c r="E33" s="4">
        <f>C33/3533*350</f>
        <v>0</v>
      </c>
      <c r="F33" s="4">
        <f>C33/3533*350</f>
        <v>0</v>
      </c>
      <c r="G33" s="4">
        <f>C33/3533*600</f>
        <v>0</v>
      </c>
      <c r="H33" s="4">
        <f>C33/3533*600</f>
        <v>0</v>
      </c>
      <c r="I33" s="4">
        <f>C33/3533*800</f>
        <v>0</v>
      </c>
      <c r="J33" s="4">
        <f>C33/3533*200</f>
        <v>0</v>
      </c>
      <c r="K33" s="4">
        <f>C33/3533*333</f>
        <v>0</v>
      </c>
      <c r="L33" s="4">
        <v>2</v>
      </c>
      <c r="M33" s="4">
        <v>0</v>
      </c>
      <c r="N33" s="4">
        <v>0</v>
      </c>
      <c r="O33" s="4">
        <v>1</v>
      </c>
      <c r="P33" s="4">
        <v>1</v>
      </c>
      <c r="Q33" s="4">
        <v>0</v>
      </c>
      <c r="R33" s="4">
        <v>0</v>
      </c>
      <c r="S33" s="8"/>
      <c r="T33" s="8"/>
      <c r="U33" s="8"/>
      <c r="V33" s="8"/>
      <c r="W33" s="8"/>
    </row>
    <row r="34" spans="1:23" ht="30" customHeight="1">
      <c r="A34" s="14" t="s">
        <v>56</v>
      </c>
      <c r="B34" s="7" t="s">
        <v>57</v>
      </c>
      <c r="C34" s="7">
        <v>92</v>
      </c>
      <c r="D34" s="4">
        <v>7</v>
      </c>
      <c r="E34" s="4">
        <v>9</v>
      </c>
      <c r="F34" s="4">
        <v>9</v>
      </c>
      <c r="G34" s="4">
        <v>16</v>
      </c>
      <c r="H34" s="4">
        <v>16</v>
      </c>
      <c r="I34" s="4">
        <v>21</v>
      </c>
      <c r="J34" s="4">
        <v>5</v>
      </c>
      <c r="K34" s="4">
        <v>9</v>
      </c>
      <c r="L34" s="4">
        <v>8</v>
      </c>
      <c r="M34" s="4">
        <v>1</v>
      </c>
      <c r="N34" s="4">
        <v>1</v>
      </c>
      <c r="O34" s="4">
        <v>2</v>
      </c>
      <c r="P34" s="4">
        <v>2</v>
      </c>
      <c r="Q34" s="4">
        <v>1</v>
      </c>
      <c r="R34" s="4">
        <v>1</v>
      </c>
      <c r="S34" s="8"/>
      <c r="T34" s="8"/>
      <c r="U34" s="8"/>
      <c r="V34" s="8"/>
      <c r="W34" s="8"/>
    </row>
    <row r="35" spans="1:23" ht="30" customHeight="1">
      <c r="A35" s="14"/>
      <c r="B35" s="7" t="s">
        <v>58</v>
      </c>
      <c r="C35" s="7">
        <v>185</v>
      </c>
      <c r="D35" s="4">
        <v>16</v>
      </c>
      <c r="E35" s="4">
        <v>18</v>
      </c>
      <c r="F35" s="4">
        <v>18</v>
      </c>
      <c r="G35" s="4">
        <v>31</v>
      </c>
      <c r="H35" s="4">
        <v>31</v>
      </c>
      <c r="I35" s="4">
        <v>42</v>
      </c>
      <c r="J35" s="4">
        <v>11</v>
      </c>
      <c r="K35" s="4">
        <v>18</v>
      </c>
      <c r="L35" s="4">
        <v>12</v>
      </c>
      <c r="M35" s="4">
        <v>2</v>
      </c>
      <c r="N35" s="4">
        <v>2</v>
      </c>
      <c r="O35" s="4">
        <v>3</v>
      </c>
      <c r="P35" s="4">
        <v>3</v>
      </c>
      <c r="Q35" s="4">
        <v>1</v>
      </c>
      <c r="R35" s="4">
        <v>1</v>
      </c>
      <c r="S35" s="8"/>
      <c r="T35" s="8"/>
      <c r="U35" s="8"/>
      <c r="V35" s="8"/>
      <c r="W35" s="8"/>
    </row>
    <row r="36" spans="1:23" ht="30" customHeight="1">
      <c r="A36" s="14"/>
      <c r="B36" s="7" t="s">
        <v>59</v>
      </c>
      <c r="C36" s="7">
        <v>22</v>
      </c>
      <c r="D36" s="4">
        <v>2</v>
      </c>
      <c r="E36" s="4">
        <v>2</v>
      </c>
      <c r="F36" s="4">
        <v>2</v>
      </c>
      <c r="G36" s="4">
        <v>4</v>
      </c>
      <c r="H36" s="4">
        <v>4</v>
      </c>
      <c r="I36" s="4">
        <v>5</v>
      </c>
      <c r="J36" s="4">
        <v>1</v>
      </c>
      <c r="K36" s="4">
        <v>2</v>
      </c>
      <c r="L36" s="4">
        <v>3</v>
      </c>
      <c r="M36" s="4">
        <v>0</v>
      </c>
      <c r="N36" s="4">
        <v>1</v>
      </c>
      <c r="O36" s="4">
        <v>1</v>
      </c>
      <c r="P36" s="4">
        <v>1</v>
      </c>
      <c r="Q36" s="4">
        <v>0</v>
      </c>
      <c r="R36" s="4">
        <v>0</v>
      </c>
      <c r="S36" s="8"/>
      <c r="T36" s="8"/>
      <c r="U36" s="8"/>
      <c r="V36" s="8"/>
      <c r="W36" s="8"/>
    </row>
    <row r="37" spans="1:23" ht="30" customHeight="1">
      <c r="A37" s="14"/>
      <c r="B37" s="7" t="s">
        <v>60</v>
      </c>
      <c r="C37" s="7">
        <v>120</v>
      </c>
      <c r="D37" s="4">
        <v>10</v>
      </c>
      <c r="E37" s="4">
        <v>12</v>
      </c>
      <c r="F37" s="4">
        <v>12</v>
      </c>
      <c r="G37" s="4">
        <v>19</v>
      </c>
      <c r="H37" s="4">
        <v>19</v>
      </c>
      <c r="I37" s="4">
        <v>27</v>
      </c>
      <c r="J37" s="4">
        <v>8</v>
      </c>
      <c r="K37" s="4">
        <v>13</v>
      </c>
      <c r="L37" s="4">
        <v>8</v>
      </c>
      <c r="M37" s="4">
        <v>1</v>
      </c>
      <c r="N37" s="4">
        <v>1</v>
      </c>
      <c r="O37" s="4">
        <v>2</v>
      </c>
      <c r="P37" s="4">
        <v>2</v>
      </c>
      <c r="Q37" s="4">
        <v>1</v>
      </c>
      <c r="R37" s="4">
        <v>1</v>
      </c>
      <c r="S37" s="8"/>
      <c r="T37" s="8"/>
      <c r="U37" s="8"/>
      <c r="V37" s="8"/>
      <c r="W37" s="8"/>
    </row>
    <row r="38" spans="1:23" ht="30" customHeight="1">
      <c r="A38" s="14"/>
      <c r="B38" s="7" t="s">
        <v>61</v>
      </c>
      <c r="C38" s="7">
        <v>36</v>
      </c>
      <c r="D38" s="4">
        <v>3</v>
      </c>
      <c r="E38" s="4">
        <v>4</v>
      </c>
      <c r="F38" s="4">
        <v>4</v>
      </c>
      <c r="G38" s="4">
        <v>6</v>
      </c>
      <c r="H38" s="4">
        <v>6</v>
      </c>
      <c r="I38" s="4">
        <v>8</v>
      </c>
      <c r="J38" s="4">
        <v>2</v>
      </c>
      <c r="K38" s="4">
        <v>3</v>
      </c>
      <c r="L38" s="4">
        <v>4</v>
      </c>
      <c r="M38" s="4">
        <v>1</v>
      </c>
      <c r="N38" s="4">
        <v>1</v>
      </c>
      <c r="O38" s="4">
        <v>1</v>
      </c>
      <c r="P38" s="4">
        <v>1</v>
      </c>
      <c r="Q38" s="4">
        <v>0</v>
      </c>
      <c r="R38" s="4">
        <v>0</v>
      </c>
      <c r="S38" s="8"/>
      <c r="T38" s="8"/>
      <c r="U38" s="8"/>
      <c r="V38" s="8"/>
      <c r="W38" s="8"/>
    </row>
    <row r="39" spans="1:23" ht="30" customHeight="1">
      <c r="A39" s="14"/>
      <c r="B39" s="7" t="s">
        <v>62</v>
      </c>
      <c r="C39" s="7">
        <v>46</v>
      </c>
      <c r="D39" s="4">
        <v>4</v>
      </c>
      <c r="E39" s="4">
        <v>4</v>
      </c>
      <c r="F39" s="4">
        <v>5</v>
      </c>
      <c r="G39" s="4">
        <v>8</v>
      </c>
      <c r="H39" s="4">
        <v>8</v>
      </c>
      <c r="I39" s="4">
        <v>10</v>
      </c>
      <c r="J39" s="4">
        <v>3</v>
      </c>
      <c r="K39" s="4">
        <v>4</v>
      </c>
      <c r="L39" s="4">
        <v>4</v>
      </c>
      <c r="M39" s="4">
        <v>1</v>
      </c>
      <c r="N39" s="4">
        <v>1</v>
      </c>
      <c r="O39" s="4">
        <v>1</v>
      </c>
      <c r="P39" s="4">
        <v>1</v>
      </c>
      <c r="Q39" s="4">
        <v>0</v>
      </c>
      <c r="R39" s="4">
        <v>0</v>
      </c>
      <c r="S39" s="8"/>
      <c r="T39" s="8"/>
      <c r="U39" s="8"/>
      <c r="V39" s="8"/>
      <c r="W39" s="8"/>
    </row>
    <row r="40" spans="1:23" ht="30" customHeight="1">
      <c r="A40" s="14"/>
      <c r="B40" s="7" t="s">
        <v>63</v>
      </c>
      <c r="C40" s="7">
        <v>15</v>
      </c>
      <c r="D40" s="4">
        <v>1</v>
      </c>
      <c r="E40" s="4">
        <v>1</v>
      </c>
      <c r="F40" s="4">
        <v>2</v>
      </c>
      <c r="G40" s="4">
        <v>3</v>
      </c>
      <c r="H40" s="4">
        <v>3</v>
      </c>
      <c r="I40" s="4">
        <v>3</v>
      </c>
      <c r="J40" s="4">
        <v>1</v>
      </c>
      <c r="K40" s="4">
        <v>1</v>
      </c>
      <c r="L40" s="4">
        <v>3</v>
      </c>
      <c r="M40" s="4">
        <v>1</v>
      </c>
      <c r="N40" s="4">
        <v>0</v>
      </c>
      <c r="O40" s="4">
        <v>1</v>
      </c>
      <c r="P40" s="4">
        <v>1</v>
      </c>
      <c r="Q40" s="4">
        <v>0</v>
      </c>
      <c r="R40" s="4">
        <v>0</v>
      </c>
      <c r="S40" s="8"/>
      <c r="T40" s="8"/>
      <c r="U40" s="8"/>
      <c r="V40" s="8"/>
      <c r="W40" s="8"/>
    </row>
    <row r="41" spans="1:23" ht="30" customHeight="1">
      <c r="A41" s="14" t="s">
        <v>64</v>
      </c>
      <c r="B41" s="7" t="s">
        <v>65</v>
      </c>
      <c r="C41" s="7">
        <v>3</v>
      </c>
      <c r="D41" s="4">
        <v>0</v>
      </c>
      <c r="E41" s="4">
        <v>0</v>
      </c>
      <c r="F41" s="4">
        <v>0</v>
      </c>
      <c r="G41" s="4">
        <v>1</v>
      </c>
      <c r="H41" s="4">
        <v>1</v>
      </c>
      <c r="I41" s="4">
        <v>1</v>
      </c>
      <c r="J41" s="4">
        <v>0</v>
      </c>
      <c r="K41" s="4">
        <v>0</v>
      </c>
      <c r="L41" s="4">
        <v>2</v>
      </c>
      <c r="M41" s="4">
        <v>0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8"/>
      <c r="T41" s="8"/>
      <c r="U41" s="8"/>
      <c r="V41" s="8"/>
      <c r="W41" s="8"/>
    </row>
    <row r="42" spans="1:23" ht="30" customHeight="1">
      <c r="A42" s="14"/>
      <c r="B42" s="7" t="s">
        <v>66</v>
      </c>
      <c r="C42" s="7">
        <v>40</v>
      </c>
      <c r="D42" s="4">
        <v>3</v>
      </c>
      <c r="E42" s="4">
        <v>4</v>
      </c>
      <c r="F42" s="4">
        <v>4</v>
      </c>
      <c r="G42" s="4">
        <v>7</v>
      </c>
      <c r="H42" s="4">
        <v>7</v>
      </c>
      <c r="I42" s="4">
        <v>9</v>
      </c>
      <c r="J42" s="4">
        <v>2</v>
      </c>
      <c r="K42" s="4">
        <v>4</v>
      </c>
      <c r="L42" s="4">
        <v>4</v>
      </c>
      <c r="M42" s="4">
        <v>1</v>
      </c>
      <c r="N42" s="4">
        <v>1</v>
      </c>
      <c r="O42" s="4">
        <v>1</v>
      </c>
      <c r="P42" s="4">
        <v>1</v>
      </c>
      <c r="Q42" s="4">
        <v>0</v>
      </c>
      <c r="R42" s="4">
        <v>0</v>
      </c>
      <c r="S42" s="8"/>
      <c r="T42" s="8"/>
      <c r="U42" s="8"/>
      <c r="V42" s="8"/>
      <c r="W42" s="8"/>
    </row>
    <row r="43" spans="1:23" ht="30" customHeight="1">
      <c r="A43" s="14" t="s">
        <v>67</v>
      </c>
      <c r="B43" s="7" t="s">
        <v>68</v>
      </c>
      <c r="C43" s="7">
        <v>12</v>
      </c>
      <c r="D43" s="4">
        <v>1</v>
      </c>
      <c r="E43" s="4">
        <v>1</v>
      </c>
      <c r="F43" s="4">
        <v>1</v>
      </c>
      <c r="G43" s="4">
        <v>2</v>
      </c>
      <c r="H43" s="4">
        <v>2</v>
      </c>
      <c r="I43" s="4">
        <v>3</v>
      </c>
      <c r="J43" s="4">
        <v>1</v>
      </c>
      <c r="K43" s="4">
        <v>1</v>
      </c>
      <c r="L43" s="4">
        <v>3</v>
      </c>
      <c r="M43" s="4">
        <v>0</v>
      </c>
      <c r="N43" s="4">
        <v>1</v>
      </c>
      <c r="O43" s="4">
        <v>1</v>
      </c>
      <c r="P43" s="4">
        <v>1</v>
      </c>
      <c r="Q43" s="4">
        <v>0</v>
      </c>
      <c r="R43" s="4">
        <v>0</v>
      </c>
      <c r="S43" s="8"/>
      <c r="T43" s="8"/>
      <c r="U43" s="8"/>
      <c r="V43" s="8"/>
      <c r="W43" s="8"/>
    </row>
    <row r="44" spans="1:23" ht="30" customHeight="1">
      <c r="A44" s="14"/>
      <c r="B44" s="7" t="s">
        <v>69</v>
      </c>
      <c r="C44" s="7">
        <v>8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2</v>
      </c>
      <c r="J44" s="4">
        <v>0</v>
      </c>
      <c r="K44" s="4">
        <v>1</v>
      </c>
      <c r="L44" s="4">
        <v>2</v>
      </c>
      <c r="M44" s="4">
        <v>0</v>
      </c>
      <c r="N44" s="4">
        <v>0</v>
      </c>
      <c r="O44" s="4">
        <v>1</v>
      </c>
      <c r="P44" s="4">
        <v>1</v>
      </c>
      <c r="Q44" s="4">
        <v>0</v>
      </c>
      <c r="R44" s="4">
        <v>0</v>
      </c>
      <c r="S44" s="8"/>
      <c r="T44" s="8"/>
      <c r="U44" s="8"/>
      <c r="V44" s="8"/>
      <c r="W44" s="8"/>
    </row>
    <row r="45" spans="1:23" ht="30" customHeight="1">
      <c r="A45" s="6" t="s">
        <v>70</v>
      </c>
      <c r="B45" s="7" t="s">
        <v>71</v>
      </c>
      <c r="C45" s="7">
        <v>37</v>
      </c>
      <c r="D45" s="4">
        <v>3</v>
      </c>
      <c r="E45" s="4">
        <v>4</v>
      </c>
      <c r="F45" s="4">
        <v>4</v>
      </c>
      <c r="G45" s="4">
        <v>6</v>
      </c>
      <c r="H45" s="4">
        <v>6</v>
      </c>
      <c r="I45" s="4">
        <v>8</v>
      </c>
      <c r="J45" s="4">
        <v>2</v>
      </c>
      <c r="K45" s="4">
        <v>4</v>
      </c>
      <c r="L45" s="4">
        <v>2</v>
      </c>
      <c r="M45" s="4">
        <v>0</v>
      </c>
      <c r="N45" s="4">
        <v>0</v>
      </c>
      <c r="O45" s="4">
        <v>1</v>
      </c>
      <c r="P45" s="4">
        <v>1</v>
      </c>
      <c r="Q45" s="4">
        <v>0</v>
      </c>
      <c r="R45" s="4">
        <v>0</v>
      </c>
      <c r="S45" s="8"/>
      <c r="T45" s="8"/>
      <c r="U45" s="8"/>
      <c r="V45" s="8"/>
      <c r="W45" s="8"/>
    </row>
    <row r="46" spans="1:23" ht="30" customHeight="1">
      <c r="A46" s="14" t="s">
        <v>72</v>
      </c>
      <c r="B46" s="7" t="s">
        <v>73</v>
      </c>
      <c r="C46" s="7">
        <v>45</v>
      </c>
      <c r="D46" s="4">
        <v>4</v>
      </c>
      <c r="E46" s="4">
        <v>4</v>
      </c>
      <c r="F46" s="4">
        <v>4</v>
      </c>
      <c r="G46" s="4">
        <v>8</v>
      </c>
      <c r="H46" s="4">
        <v>8</v>
      </c>
      <c r="I46" s="4">
        <v>10</v>
      </c>
      <c r="J46" s="4">
        <v>3</v>
      </c>
      <c r="K46" s="4">
        <v>4</v>
      </c>
      <c r="L46" s="4">
        <v>2</v>
      </c>
      <c r="M46" s="4">
        <v>0</v>
      </c>
      <c r="N46" s="4">
        <v>0</v>
      </c>
      <c r="O46" s="4">
        <v>1</v>
      </c>
      <c r="P46" s="4">
        <v>1</v>
      </c>
      <c r="Q46" s="4">
        <v>0</v>
      </c>
      <c r="R46" s="4">
        <v>0</v>
      </c>
      <c r="S46" s="8"/>
      <c r="T46" s="8"/>
      <c r="U46" s="8"/>
      <c r="V46" s="8"/>
      <c r="W46" s="8"/>
    </row>
    <row r="47" spans="1:23" ht="30" customHeight="1">
      <c r="A47" s="14"/>
      <c r="B47" s="7" t="s">
        <v>74</v>
      </c>
      <c r="C47" s="7">
        <v>42</v>
      </c>
      <c r="D47" s="4">
        <v>4</v>
      </c>
      <c r="E47" s="4">
        <v>4</v>
      </c>
      <c r="F47" s="4">
        <v>4</v>
      </c>
      <c r="G47" s="4">
        <v>7</v>
      </c>
      <c r="H47" s="4">
        <v>7</v>
      </c>
      <c r="I47" s="4">
        <v>10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v>0</v>
      </c>
      <c r="P47" s="4">
        <v>1</v>
      </c>
      <c r="Q47" s="4">
        <v>0</v>
      </c>
      <c r="R47" s="4">
        <v>1</v>
      </c>
      <c r="S47" s="8"/>
      <c r="T47" s="8"/>
      <c r="U47" s="8"/>
      <c r="V47" s="8"/>
      <c r="W47" s="8"/>
    </row>
    <row r="48" spans="1:23" ht="30" customHeight="1">
      <c r="A48" s="14"/>
      <c r="B48" s="7" t="s">
        <v>75</v>
      </c>
      <c r="C48" s="7">
        <v>12</v>
      </c>
      <c r="D48" s="4">
        <v>1</v>
      </c>
      <c r="E48" s="4">
        <v>1</v>
      </c>
      <c r="F48" s="4">
        <v>1</v>
      </c>
      <c r="G48" s="4">
        <v>2</v>
      </c>
      <c r="H48" s="4">
        <v>2</v>
      </c>
      <c r="I48" s="4">
        <v>3</v>
      </c>
      <c r="J48" s="4">
        <v>1</v>
      </c>
      <c r="K48" s="4">
        <v>1</v>
      </c>
      <c r="L48" s="4">
        <v>1</v>
      </c>
      <c r="M48" s="4">
        <v>0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8"/>
      <c r="T48" s="8"/>
      <c r="U48" s="8"/>
      <c r="V48" s="8"/>
      <c r="W48" s="8"/>
    </row>
    <row r="49" spans="1:23" ht="30" customHeight="1">
      <c r="A49" s="14"/>
      <c r="B49" s="7" t="s">
        <v>76</v>
      </c>
      <c r="C49" s="7">
        <v>4</v>
      </c>
      <c r="D49" s="4">
        <v>0</v>
      </c>
      <c r="E49" s="4">
        <v>1</v>
      </c>
      <c r="F49" s="4">
        <v>0</v>
      </c>
      <c r="G49" s="4">
        <v>1</v>
      </c>
      <c r="H49" s="4">
        <v>1</v>
      </c>
      <c r="I49" s="4">
        <v>1</v>
      </c>
      <c r="J49" s="4">
        <v>0</v>
      </c>
      <c r="K49" s="4">
        <v>0</v>
      </c>
      <c r="L49" s="4">
        <v>1</v>
      </c>
      <c r="M49" s="4">
        <v>0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8"/>
      <c r="T49" s="8"/>
      <c r="U49" s="8"/>
      <c r="V49" s="8"/>
      <c r="W49" s="8"/>
    </row>
    <row r="50" spans="1:23" ht="30" customHeight="1">
      <c r="A50" s="14" t="s">
        <v>77</v>
      </c>
      <c r="B50" s="7" t="s">
        <v>78</v>
      </c>
      <c r="C50" s="7">
        <v>24</v>
      </c>
      <c r="D50" s="4">
        <v>2</v>
      </c>
      <c r="E50" s="4">
        <v>3</v>
      </c>
      <c r="F50" s="4">
        <v>2</v>
      </c>
      <c r="G50" s="4">
        <v>4</v>
      </c>
      <c r="H50" s="4">
        <v>4</v>
      </c>
      <c r="I50" s="4">
        <v>6</v>
      </c>
      <c r="J50" s="4">
        <v>1</v>
      </c>
      <c r="K50" s="4">
        <v>2</v>
      </c>
      <c r="L50" s="4">
        <v>2</v>
      </c>
      <c r="M50" s="4">
        <v>0</v>
      </c>
      <c r="N50" s="4">
        <v>0</v>
      </c>
      <c r="O50" s="4">
        <v>1</v>
      </c>
      <c r="P50" s="4">
        <v>1</v>
      </c>
      <c r="Q50" s="4">
        <v>0</v>
      </c>
      <c r="R50" s="4">
        <v>0</v>
      </c>
      <c r="S50" s="8"/>
      <c r="T50" s="8"/>
      <c r="U50" s="8"/>
      <c r="V50" s="8"/>
      <c r="W50" s="8"/>
    </row>
    <row r="51" spans="1:23" ht="30" customHeight="1">
      <c r="A51" s="14"/>
      <c r="B51" s="7" t="s">
        <v>79</v>
      </c>
      <c r="C51" s="7">
        <v>24</v>
      </c>
      <c r="D51" s="4">
        <v>2</v>
      </c>
      <c r="E51" s="4">
        <v>3</v>
      </c>
      <c r="F51" s="4">
        <v>2</v>
      </c>
      <c r="G51" s="4">
        <v>4</v>
      </c>
      <c r="H51" s="4">
        <v>4</v>
      </c>
      <c r="I51" s="4">
        <v>6</v>
      </c>
      <c r="J51" s="4">
        <v>1</v>
      </c>
      <c r="K51" s="4">
        <v>2</v>
      </c>
      <c r="L51" s="4">
        <v>2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1</v>
      </c>
      <c r="S51" s="8"/>
      <c r="T51" s="8"/>
      <c r="U51" s="8"/>
      <c r="V51" s="8"/>
      <c r="W51" s="8"/>
    </row>
    <row r="52" spans="1:23" ht="30" customHeight="1">
      <c r="A52" s="14"/>
      <c r="B52" s="7" t="s">
        <v>80</v>
      </c>
      <c r="C52" s="7">
        <v>32</v>
      </c>
      <c r="D52" s="4">
        <v>3</v>
      </c>
      <c r="E52" s="4">
        <v>3</v>
      </c>
      <c r="F52" s="4">
        <v>3</v>
      </c>
      <c r="G52" s="4">
        <v>6</v>
      </c>
      <c r="H52" s="4">
        <v>5</v>
      </c>
      <c r="I52" s="4">
        <v>7</v>
      </c>
      <c r="J52" s="4">
        <v>2</v>
      </c>
      <c r="K52" s="4">
        <v>3</v>
      </c>
      <c r="L52" s="4">
        <v>3</v>
      </c>
      <c r="M52" s="4">
        <v>1</v>
      </c>
      <c r="N52" s="4">
        <v>0</v>
      </c>
      <c r="O52" s="4">
        <v>1</v>
      </c>
      <c r="P52" s="4">
        <v>1</v>
      </c>
      <c r="Q52" s="4">
        <v>0</v>
      </c>
      <c r="R52" s="4">
        <v>0</v>
      </c>
      <c r="S52" s="8"/>
      <c r="T52" s="8"/>
      <c r="U52" s="8"/>
      <c r="V52" s="8"/>
      <c r="W52" s="8"/>
    </row>
    <row r="53" spans="1:23" ht="30" customHeight="1">
      <c r="A53" s="14"/>
      <c r="B53" s="7" t="s">
        <v>81</v>
      </c>
      <c r="C53" s="7">
        <v>42</v>
      </c>
      <c r="D53" s="4">
        <v>4</v>
      </c>
      <c r="E53" s="4">
        <v>4</v>
      </c>
      <c r="F53" s="4">
        <v>4</v>
      </c>
      <c r="G53" s="4">
        <v>7</v>
      </c>
      <c r="H53" s="4">
        <v>7</v>
      </c>
      <c r="I53" s="4">
        <v>10</v>
      </c>
      <c r="J53" s="4">
        <v>2</v>
      </c>
      <c r="K53" s="4">
        <v>4</v>
      </c>
      <c r="L53" s="4">
        <v>2</v>
      </c>
      <c r="M53" s="4">
        <v>0</v>
      </c>
      <c r="N53" s="4">
        <v>0</v>
      </c>
      <c r="O53" s="4">
        <v>1</v>
      </c>
      <c r="P53" s="4">
        <v>1</v>
      </c>
      <c r="Q53" s="4">
        <v>0</v>
      </c>
      <c r="R53" s="4">
        <v>0</v>
      </c>
      <c r="S53" s="8"/>
      <c r="T53" s="8"/>
      <c r="U53" s="8"/>
      <c r="V53" s="8"/>
      <c r="W53" s="8"/>
    </row>
    <row r="54" spans="1:23" ht="30" customHeight="1">
      <c r="A54" s="14"/>
      <c r="B54" s="7" t="s">
        <v>82</v>
      </c>
      <c r="C54" s="7">
        <v>21</v>
      </c>
      <c r="D54" s="4">
        <v>2</v>
      </c>
      <c r="E54" s="4">
        <v>2</v>
      </c>
      <c r="F54" s="4">
        <v>2</v>
      </c>
      <c r="G54" s="4">
        <v>3</v>
      </c>
      <c r="H54" s="4">
        <v>4</v>
      </c>
      <c r="I54" s="4">
        <v>5</v>
      </c>
      <c r="J54" s="4">
        <v>1</v>
      </c>
      <c r="K54" s="4">
        <v>2</v>
      </c>
      <c r="L54" s="4">
        <v>2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1</v>
      </c>
      <c r="S54" s="8"/>
      <c r="T54" s="8"/>
      <c r="U54" s="8"/>
      <c r="V54" s="8"/>
      <c r="W54" s="8"/>
    </row>
    <row r="55" spans="1:23" ht="30" customHeight="1">
      <c r="A55" s="14"/>
      <c r="B55" s="7" t="s">
        <v>83</v>
      </c>
      <c r="C55" s="7">
        <v>28</v>
      </c>
      <c r="D55" s="4">
        <v>2</v>
      </c>
      <c r="E55" s="4">
        <v>3</v>
      </c>
      <c r="F55" s="4">
        <v>3</v>
      </c>
      <c r="G55" s="4">
        <v>5</v>
      </c>
      <c r="H55" s="4">
        <v>5</v>
      </c>
      <c r="I55" s="4">
        <v>6</v>
      </c>
      <c r="J55" s="4">
        <v>1</v>
      </c>
      <c r="K55" s="4">
        <v>3</v>
      </c>
      <c r="L55" s="4">
        <v>3</v>
      </c>
      <c r="M55" s="4">
        <v>0</v>
      </c>
      <c r="N55" s="4">
        <v>1</v>
      </c>
      <c r="O55" s="4">
        <v>1</v>
      </c>
      <c r="P55" s="4">
        <v>1</v>
      </c>
      <c r="Q55" s="4">
        <v>0</v>
      </c>
      <c r="R55" s="4">
        <v>0</v>
      </c>
      <c r="S55" s="8"/>
      <c r="T55" s="8"/>
      <c r="U55" s="8"/>
      <c r="V55" s="8"/>
      <c r="W55" s="8"/>
    </row>
    <row r="56" spans="1:23" ht="30" customHeight="1">
      <c r="A56" s="14" t="s">
        <v>84</v>
      </c>
      <c r="B56" s="7" t="s">
        <v>85</v>
      </c>
      <c r="C56" s="7">
        <v>35</v>
      </c>
      <c r="D56" s="4">
        <v>3</v>
      </c>
      <c r="E56" s="4">
        <v>3</v>
      </c>
      <c r="F56" s="4">
        <v>4</v>
      </c>
      <c r="G56" s="4">
        <v>6</v>
      </c>
      <c r="H56" s="4">
        <v>6</v>
      </c>
      <c r="I56" s="4">
        <v>8</v>
      </c>
      <c r="J56" s="4">
        <v>2</v>
      </c>
      <c r="K56" s="4">
        <v>3</v>
      </c>
      <c r="L56" s="4">
        <v>3</v>
      </c>
      <c r="M56" s="4">
        <v>1</v>
      </c>
      <c r="N56" s="4">
        <v>0</v>
      </c>
      <c r="O56" s="4">
        <v>1</v>
      </c>
      <c r="P56" s="4">
        <v>1</v>
      </c>
      <c r="Q56" s="4">
        <v>0</v>
      </c>
      <c r="R56" s="4">
        <v>0</v>
      </c>
      <c r="S56" s="8"/>
      <c r="T56" s="8"/>
      <c r="U56" s="8"/>
      <c r="V56" s="8"/>
      <c r="W56" s="8"/>
    </row>
    <row r="57" spans="1:23" ht="30" customHeight="1">
      <c r="A57" s="14"/>
      <c r="B57" s="7" t="s">
        <v>86</v>
      </c>
      <c r="C57" s="7">
        <v>18</v>
      </c>
      <c r="D57" s="4">
        <v>1</v>
      </c>
      <c r="E57" s="4">
        <v>2</v>
      </c>
      <c r="F57" s="4">
        <v>2</v>
      </c>
      <c r="G57" s="4">
        <v>3</v>
      </c>
      <c r="H57" s="4">
        <v>3</v>
      </c>
      <c r="I57" s="4">
        <v>4</v>
      </c>
      <c r="J57" s="4">
        <v>1</v>
      </c>
      <c r="K57" s="4">
        <v>2</v>
      </c>
      <c r="L57" s="4">
        <v>3</v>
      </c>
      <c r="M57" s="4">
        <v>0</v>
      </c>
      <c r="N57" s="4">
        <v>1</v>
      </c>
      <c r="O57" s="4">
        <v>1</v>
      </c>
      <c r="P57" s="4">
        <v>1</v>
      </c>
      <c r="Q57" s="4">
        <v>0</v>
      </c>
      <c r="R57" s="4">
        <v>0</v>
      </c>
      <c r="S57" s="8"/>
      <c r="T57" s="8"/>
      <c r="U57" s="8"/>
      <c r="V57" s="8"/>
      <c r="W57" s="8"/>
    </row>
    <row r="58" spans="1:23" ht="30" customHeight="1">
      <c r="A58" s="14"/>
      <c r="B58" s="7" t="s">
        <v>87</v>
      </c>
      <c r="C58" s="7">
        <v>2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4">
        <v>1</v>
      </c>
      <c r="J58" s="4">
        <v>0</v>
      </c>
      <c r="K58" s="4">
        <v>0</v>
      </c>
      <c r="L58" s="4">
        <v>2</v>
      </c>
      <c r="M58" s="4">
        <v>0</v>
      </c>
      <c r="N58" s="4">
        <v>0</v>
      </c>
      <c r="O58" s="4">
        <v>1</v>
      </c>
      <c r="P58" s="4">
        <v>1</v>
      </c>
      <c r="Q58" s="4">
        <v>0</v>
      </c>
      <c r="R58" s="4">
        <v>0</v>
      </c>
      <c r="S58" s="8"/>
      <c r="T58" s="8"/>
      <c r="U58" s="8"/>
      <c r="V58" s="8"/>
      <c r="W58" s="8"/>
    </row>
    <row r="59" spans="1:23" ht="30" customHeight="1">
      <c r="A59" s="14"/>
      <c r="B59" s="7" t="s">
        <v>88</v>
      </c>
      <c r="C59" s="7">
        <v>8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2</v>
      </c>
      <c r="J59" s="4">
        <v>0</v>
      </c>
      <c r="K59" s="4">
        <v>1</v>
      </c>
      <c r="L59" s="4">
        <v>2</v>
      </c>
      <c r="M59" s="4">
        <v>0</v>
      </c>
      <c r="N59" s="4">
        <v>0</v>
      </c>
      <c r="O59" s="4">
        <v>1</v>
      </c>
      <c r="P59" s="4">
        <v>1</v>
      </c>
      <c r="Q59" s="4">
        <v>0</v>
      </c>
      <c r="R59" s="4">
        <v>0</v>
      </c>
      <c r="S59" s="8"/>
      <c r="T59" s="8"/>
      <c r="U59" s="8"/>
      <c r="V59" s="8"/>
      <c r="W59" s="8"/>
    </row>
    <row r="60" spans="1:23" ht="30" customHeight="1">
      <c r="A60" s="13" t="s">
        <v>89</v>
      </c>
      <c r="B60" s="13"/>
      <c r="C60" s="4">
        <v>0</v>
      </c>
      <c r="D60" s="4">
        <f>C60/3533*300</f>
        <v>0</v>
      </c>
      <c r="E60" s="4">
        <f>C60/3533*350</f>
        <v>0</v>
      </c>
      <c r="F60" s="4">
        <f>C60/3533*350</f>
        <v>0</v>
      </c>
      <c r="G60" s="4">
        <f>C60/3533*600</f>
        <v>0</v>
      </c>
      <c r="H60" s="4">
        <f>C60/3533*600</f>
        <v>0</v>
      </c>
      <c r="I60" s="4">
        <f>C60/3533*800</f>
        <v>0</v>
      </c>
      <c r="J60" s="4">
        <f>C60/3533*200</f>
        <v>0</v>
      </c>
      <c r="K60" s="4">
        <f>C60/3533*333</f>
        <v>0</v>
      </c>
      <c r="L60" s="4">
        <v>5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0</v>
      </c>
      <c r="S60" s="8"/>
      <c r="T60" s="8"/>
      <c r="U60" s="8"/>
      <c r="V60" s="8"/>
      <c r="W60" s="8"/>
    </row>
    <row r="61" spans="1:23" ht="30" customHeight="1">
      <c r="A61" s="13" t="s">
        <v>90</v>
      </c>
      <c r="B61" s="13"/>
      <c r="C61" s="4">
        <v>45</v>
      </c>
      <c r="D61" s="4">
        <v>4</v>
      </c>
      <c r="E61" s="4">
        <v>4</v>
      </c>
      <c r="F61" s="4">
        <v>4</v>
      </c>
      <c r="G61" s="4">
        <v>8</v>
      </c>
      <c r="H61" s="4">
        <v>8</v>
      </c>
      <c r="I61" s="4">
        <v>10</v>
      </c>
      <c r="J61" s="4">
        <v>3</v>
      </c>
      <c r="K61" s="4">
        <v>4</v>
      </c>
      <c r="L61" s="4">
        <v>5</v>
      </c>
      <c r="M61" s="4">
        <v>1</v>
      </c>
      <c r="N61" s="4">
        <v>1</v>
      </c>
      <c r="O61" s="4">
        <v>1</v>
      </c>
      <c r="P61" s="4">
        <v>1</v>
      </c>
      <c r="Q61" s="4">
        <v>0</v>
      </c>
      <c r="R61" s="4">
        <v>1</v>
      </c>
      <c r="S61" s="8"/>
      <c r="T61" s="8"/>
      <c r="U61" s="8"/>
      <c r="V61" s="8"/>
      <c r="W61" s="8"/>
    </row>
    <row r="62" spans="1:23" ht="30" customHeight="1">
      <c r="A62" s="13" t="s">
        <v>91</v>
      </c>
      <c r="B62" s="13"/>
      <c r="C62" s="4">
        <v>3533</v>
      </c>
      <c r="D62" s="4">
        <f t="shared" ref="D62:K62" si="0">SUM(D5:D61)</f>
        <v>300</v>
      </c>
      <c r="E62" s="4">
        <f t="shared" si="0"/>
        <v>350</v>
      </c>
      <c r="F62" s="4">
        <f t="shared" si="0"/>
        <v>350</v>
      </c>
      <c r="G62" s="4">
        <f t="shared" si="0"/>
        <v>600</v>
      </c>
      <c r="H62" s="4">
        <f t="shared" si="0"/>
        <v>600</v>
      </c>
      <c r="I62" s="4">
        <f t="shared" si="0"/>
        <v>800</v>
      </c>
      <c r="J62" s="4">
        <f t="shared" si="0"/>
        <v>200</v>
      </c>
      <c r="K62" s="4">
        <f t="shared" si="0"/>
        <v>333</v>
      </c>
      <c r="L62" s="4">
        <v>350</v>
      </c>
      <c r="M62" s="4">
        <f t="shared" ref="M62:R62" si="1">SUM(M5:M61)</f>
        <v>50</v>
      </c>
      <c r="N62" s="4">
        <f t="shared" si="1"/>
        <v>50</v>
      </c>
      <c r="O62" s="4">
        <f t="shared" si="1"/>
        <v>105</v>
      </c>
      <c r="P62" s="4">
        <f t="shared" si="1"/>
        <v>95</v>
      </c>
      <c r="Q62" s="4">
        <f t="shared" si="1"/>
        <v>25</v>
      </c>
      <c r="R62" s="4">
        <f t="shared" si="1"/>
        <v>25</v>
      </c>
      <c r="S62" s="8"/>
      <c r="T62" s="8"/>
      <c r="U62" s="8"/>
      <c r="V62" s="8"/>
      <c r="W62" s="8"/>
    </row>
    <row r="63" spans="1:23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3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30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30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3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30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30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30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30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3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3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3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3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3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3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3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30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30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ht="30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ht="30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30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t="30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30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30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30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30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ht="3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30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30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30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30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30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30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30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30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30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30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30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30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30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30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30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30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30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30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30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30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30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30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30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30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30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30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30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30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</sheetData>
  <mergeCells count="33">
    <mergeCell ref="A56:A59"/>
    <mergeCell ref="B3:B4"/>
    <mergeCell ref="C3:C4"/>
    <mergeCell ref="D3:D4"/>
    <mergeCell ref="E3:E4"/>
    <mergeCell ref="A60:B60"/>
    <mergeCell ref="A61:B61"/>
    <mergeCell ref="A62:B62"/>
    <mergeCell ref="A3:A4"/>
    <mergeCell ref="A5:A8"/>
    <mergeCell ref="A9:A12"/>
    <mergeCell ref="A13:A16"/>
    <mergeCell ref="A17:A21"/>
    <mergeCell ref="A23:A29"/>
    <mergeCell ref="A30:A31"/>
    <mergeCell ref="A32:A33"/>
    <mergeCell ref="A34:A40"/>
    <mergeCell ref="A41:A42"/>
    <mergeCell ref="A43:A44"/>
    <mergeCell ref="A46:A49"/>
    <mergeCell ref="A50:A55"/>
    <mergeCell ref="A1:R1"/>
    <mergeCell ref="A2:R2"/>
    <mergeCell ref="M3:N3"/>
    <mergeCell ref="O3:P3"/>
    <mergeCell ref="Q3:R3"/>
    <mergeCell ref="F3:F4"/>
    <mergeCell ref="G3:G4"/>
    <mergeCell ref="H3:H4"/>
    <mergeCell ref="I3:I4"/>
    <mergeCell ref="J3:J4"/>
    <mergeCell ref="K3:K4"/>
    <mergeCell ref="L3:L4"/>
  </mergeCells>
  <phoneticPr fontId="7" type="noConversion"/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查榕宁</dc:creator>
  <cp:lastModifiedBy>Administrator</cp:lastModifiedBy>
  <dcterms:created xsi:type="dcterms:W3CDTF">2019-05-20T01:52:00Z</dcterms:created>
  <dcterms:modified xsi:type="dcterms:W3CDTF">2020-07-23T05:22:34Z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