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5565" activeTab="0"/>
  </bookViews>
  <sheets>
    <sheet name="sheet1" sheetId="1" r:id="rId1"/>
    <sheet name="Sheet3" sheetId="2" r:id="rId2"/>
  </sheets>
  <definedNames>
    <definedName name="_xlnm.Print_Titles" localSheetId="0">'sheet1'!$1:$3</definedName>
  </definedNames>
  <calcPr fullCalcOnLoad="1"/>
</workbook>
</file>

<file path=xl/sharedStrings.xml><?xml version="1.0" encoding="utf-8"?>
<sst xmlns="http://schemas.openxmlformats.org/spreadsheetml/2006/main" count="963" uniqueCount="431">
  <si>
    <t>姓名</t>
  </si>
  <si>
    <t>性别</t>
  </si>
  <si>
    <t>序号</t>
  </si>
  <si>
    <t>职位代码</t>
  </si>
  <si>
    <t>职位名称</t>
  </si>
  <si>
    <t>身份证号码</t>
  </si>
  <si>
    <t>单位名称</t>
  </si>
  <si>
    <t>121885401</t>
  </si>
  <si>
    <t>纪检监察员</t>
  </si>
  <si>
    <t>密云区纪律检查委员会</t>
  </si>
  <si>
    <t>370323199203280010</t>
  </si>
  <si>
    <t>李昊汶</t>
  </si>
  <si>
    <t>男</t>
  </si>
  <si>
    <t>34122219910721501X</t>
  </si>
  <si>
    <t>靳探探</t>
  </si>
  <si>
    <t>121886901</t>
  </si>
  <si>
    <t>科员</t>
  </si>
  <si>
    <t>中国共产党北京市密云区委员会老干部局</t>
  </si>
  <si>
    <t>210726198812121324</t>
  </si>
  <si>
    <t>王冬</t>
  </si>
  <si>
    <t>女</t>
  </si>
  <si>
    <t>110228199302103827</t>
  </si>
  <si>
    <t>李思雨</t>
  </si>
  <si>
    <t>110228199011040029</t>
  </si>
  <si>
    <t>李霜</t>
  </si>
  <si>
    <t>221885301</t>
  </si>
  <si>
    <t>专业统计职位</t>
  </si>
  <si>
    <t>北京市密云区统计局</t>
  </si>
  <si>
    <t>210124199504270415</t>
  </si>
  <si>
    <t>郭家宝</t>
  </si>
  <si>
    <t>130526198907274621</t>
  </si>
  <si>
    <t>孟爽</t>
  </si>
  <si>
    <t>110228199501112128</t>
  </si>
  <si>
    <t>高源</t>
  </si>
  <si>
    <t>221885302</t>
  </si>
  <si>
    <t>410821199209304527</t>
  </si>
  <si>
    <t>张译文</t>
  </si>
  <si>
    <t>130635198804020030</t>
  </si>
  <si>
    <t>张华超</t>
  </si>
  <si>
    <t>140211198401186430</t>
  </si>
  <si>
    <t>耿飞</t>
  </si>
  <si>
    <t>221885303</t>
  </si>
  <si>
    <t>统计执法检查职位</t>
  </si>
  <si>
    <t>110228198811080921</t>
  </si>
  <si>
    <t>李晓雪</t>
  </si>
  <si>
    <t>110228199009206421</t>
  </si>
  <si>
    <t>秦祺</t>
  </si>
  <si>
    <t>110228198912164622</t>
  </si>
  <si>
    <t>曹盈</t>
  </si>
  <si>
    <t>221886001</t>
  </si>
  <si>
    <t>职业成人教育教学管理职位</t>
  </si>
  <si>
    <t>北京市密云区教育委员会</t>
  </si>
  <si>
    <t>61020219900729002X</t>
  </si>
  <si>
    <t>李璐</t>
  </si>
  <si>
    <t>110228199008040028</t>
  </si>
  <si>
    <t>孙芳莹</t>
  </si>
  <si>
    <t>110228198403173221</t>
  </si>
  <si>
    <t>来竹青</t>
  </si>
  <si>
    <t>221886002</t>
  </si>
  <si>
    <t>中学教学管理职位</t>
  </si>
  <si>
    <t>110228198611024159</t>
  </si>
  <si>
    <t>李岩峰</t>
  </si>
  <si>
    <t>110228198801061524</t>
  </si>
  <si>
    <t>王阿楠</t>
  </si>
  <si>
    <t>221886201</t>
  </si>
  <si>
    <t>北京市密云区城市管理综合行政执法监察局</t>
  </si>
  <si>
    <t>110226199011030522</t>
  </si>
  <si>
    <t>李欣然</t>
  </si>
  <si>
    <t>110228199001173813</t>
  </si>
  <si>
    <t>程斌</t>
  </si>
  <si>
    <t>221886202</t>
  </si>
  <si>
    <t>110228199108240617</t>
  </si>
  <si>
    <t>郭鹏飞</t>
  </si>
  <si>
    <t>221886301</t>
  </si>
  <si>
    <t>工资核定</t>
  </si>
  <si>
    <t>密云区人力资源和社会保障局</t>
  </si>
  <si>
    <t>110228199508080018</t>
  </si>
  <si>
    <t>王庆宇</t>
  </si>
  <si>
    <t>110228199106251523</t>
  </si>
  <si>
    <t>徐晨阳</t>
  </si>
  <si>
    <t>110228199201301242</t>
  </si>
  <si>
    <t>王以楠</t>
  </si>
  <si>
    <t>221886302</t>
  </si>
  <si>
    <t>内部审计</t>
  </si>
  <si>
    <t>110228199406102124</t>
  </si>
  <si>
    <t>刘彤心</t>
  </si>
  <si>
    <t>110228199408050620</t>
  </si>
  <si>
    <t>王佳音</t>
  </si>
  <si>
    <t>110228198803103812</t>
  </si>
  <si>
    <t>郭光华</t>
  </si>
  <si>
    <t>221886501</t>
  </si>
  <si>
    <t>节能监察管理职位</t>
  </si>
  <si>
    <t>北京市密云区发展和改革委员会</t>
  </si>
  <si>
    <t>110228199301184629</t>
  </si>
  <si>
    <t>张冰洁</t>
  </si>
  <si>
    <t>130982198807170932</t>
  </si>
  <si>
    <t>郭腾龙</t>
  </si>
  <si>
    <t>110228198809190021</t>
  </si>
  <si>
    <t>杨蕊</t>
  </si>
  <si>
    <t>221886601</t>
  </si>
  <si>
    <t>价格管理职位</t>
  </si>
  <si>
    <t>北京市密云区发展和改革委员会（物价）</t>
  </si>
  <si>
    <t>110228199107290014</t>
  </si>
  <si>
    <t>杜思禹</t>
  </si>
  <si>
    <t>221886701</t>
  </si>
  <si>
    <t>北京市密云区环境保护局</t>
  </si>
  <si>
    <t>340823199203221223</t>
  </si>
  <si>
    <t>张慧慧</t>
  </si>
  <si>
    <t>821885502</t>
  </si>
  <si>
    <t>财会职位</t>
  </si>
  <si>
    <t>北京市密云区卫生监督所</t>
  </si>
  <si>
    <t>110228199407140923</t>
  </si>
  <si>
    <t>张颖</t>
  </si>
  <si>
    <t>110228198408280026</t>
  </si>
  <si>
    <t>李胜男</t>
  </si>
  <si>
    <t>110228199212173848</t>
  </si>
  <si>
    <t>王佳</t>
  </si>
  <si>
    <t>821885601</t>
  </si>
  <si>
    <t>农村经济审计职位</t>
  </si>
  <si>
    <t>密云区农村合作经济经营管理站</t>
  </si>
  <si>
    <t>110228198804062629</t>
  </si>
  <si>
    <t>齐乐</t>
  </si>
  <si>
    <t>110228199104191221</t>
  </si>
  <si>
    <t>郭尚杰</t>
  </si>
  <si>
    <t>110228198911224128</t>
  </si>
  <si>
    <t>魏小雪</t>
  </si>
  <si>
    <t>821885602</t>
  </si>
  <si>
    <t>监督管理职位</t>
  </si>
  <si>
    <t>110228199207010649</t>
  </si>
  <si>
    <t>王然</t>
  </si>
  <si>
    <t>11022819910205002X</t>
  </si>
  <si>
    <t>史赛男</t>
  </si>
  <si>
    <t>11022819931101261X</t>
  </si>
  <si>
    <t>赵坤</t>
  </si>
  <si>
    <t>821885701</t>
  </si>
  <si>
    <t>党史研究宣传教育职位</t>
  </si>
  <si>
    <t>密云区党史工作办公室</t>
  </si>
  <si>
    <t>37232419910612441X</t>
  </si>
  <si>
    <t>蔡长亮</t>
  </si>
  <si>
    <t>371482199109053248</t>
  </si>
  <si>
    <t>刘茧</t>
  </si>
  <si>
    <t>130324199410281827</t>
  </si>
  <si>
    <t>孙旭彤</t>
  </si>
  <si>
    <t>821885801</t>
  </si>
  <si>
    <t>建设工程质量监督员</t>
  </si>
  <si>
    <t>北京市密云区住房和城乡建设委员会建设工程质量监督站</t>
  </si>
  <si>
    <t>320381199007034431</t>
  </si>
  <si>
    <t>高源林</t>
  </si>
  <si>
    <t>110228199503210039</t>
  </si>
  <si>
    <t>田园</t>
  </si>
  <si>
    <t>110228199503092116</t>
  </si>
  <si>
    <t>张笑天</t>
  </si>
  <si>
    <t>821885901</t>
  </si>
  <si>
    <t>建设工程安全监督员</t>
  </si>
  <si>
    <t>北京市密云区住房和城乡建设委员会建设工程安全监督站</t>
  </si>
  <si>
    <t>110228199009242115</t>
  </si>
  <si>
    <t>祝浩</t>
  </si>
  <si>
    <t>110228199001163826</t>
  </si>
  <si>
    <t>朱丽</t>
  </si>
  <si>
    <t>110228199110273813</t>
  </si>
  <si>
    <t>王立君</t>
  </si>
  <si>
    <t>821886101</t>
  </si>
  <si>
    <t>防汛宣传及工程管理</t>
  </si>
  <si>
    <t>北京市密云区水务局</t>
  </si>
  <si>
    <t>110228199108163826</t>
  </si>
  <si>
    <t>彭琳</t>
  </si>
  <si>
    <t>110228198907202946</t>
  </si>
  <si>
    <t>丁岑博</t>
  </si>
  <si>
    <t>510521198709090740</t>
  </si>
  <si>
    <t>肖桃兰</t>
  </si>
  <si>
    <t>821886102</t>
  </si>
  <si>
    <t>水行政事务监督与管理</t>
  </si>
  <si>
    <t>110228198801220011</t>
  </si>
  <si>
    <t>蔡紫鹏</t>
  </si>
  <si>
    <t>110105198302265047</t>
  </si>
  <si>
    <t>刘莹莹</t>
  </si>
  <si>
    <t>110228198703140050</t>
  </si>
  <si>
    <t>范思禹</t>
  </si>
  <si>
    <t>821886401</t>
  </si>
  <si>
    <t>保险转移接续</t>
  </si>
  <si>
    <t>密云区社会保险事业管理中心</t>
  </si>
  <si>
    <t>420684199301128024</t>
  </si>
  <si>
    <t>王新玮</t>
  </si>
  <si>
    <t>110228198910180020</t>
  </si>
  <si>
    <t>吕云姬</t>
  </si>
  <si>
    <t>11022819900101154X</t>
  </si>
  <si>
    <t>刘伟</t>
  </si>
  <si>
    <t>821886402</t>
  </si>
  <si>
    <t>370602198808111324</t>
  </si>
  <si>
    <t>王凤仪</t>
  </si>
  <si>
    <t>110228199001301520</t>
  </si>
  <si>
    <t>郑爽</t>
  </si>
  <si>
    <t>110222198512296222</t>
  </si>
  <si>
    <t>田晓冬</t>
  </si>
  <si>
    <t>821886403</t>
  </si>
  <si>
    <t>信息宣传及系统维护</t>
  </si>
  <si>
    <t>110228199204162153</t>
  </si>
  <si>
    <t>张鹏</t>
  </si>
  <si>
    <t>110228199311304620</t>
  </si>
  <si>
    <t>杨蒙</t>
  </si>
  <si>
    <t>821886404</t>
  </si>
  <si>
    <t>110228199412160013</t>
  </si>
  <si>
    <t>张智勇</t>
  </si>
  <si>
    <t>110228198510265463</t>
  </si>
  <si>
    <t>刘颖</t>
  </si>
  <si>
    <t>110228199007182112</t>
  </si>
  <si>
    <t>徐秉政</t>
  </si>
  <si>
    <t>821886405</t>
  </si>
  <si>
    <t>综合业务管理</t>
  </si>
  <si>
    <t>110228199109040035</t>
  </si>
  <si>
    <t>穆童</t>
  </si>
  <si>
    <t>110226199111021615</t>
  </si>
  <si>
    <t>张向明</t>
  </si>
  <si>
    <t>110228199008041522</t>
  </si>
  <si>
    <t>左德萍</t>
  </si>
  <si>
    <t>821886406</t>
  </si>
  <si>
    <t>510522199109161091</t>
  </si>
  <si>
    <t>张扬</t>
  </si>
  <si>
    <t>821886801</t>
  </si>
  <si>
    <t>项目管理</t>
  </si>
  <si>
    <t>北京市密云区财政局</t>
  </si>
  <si>
    <t>430124198711298417</t>
  </si>
  <si>
    <t>易加</t>
  </si>
  <si>
    <t>411321198807170011</t>
  </si>
  <si>
    <t>左皓</t>
  </si>
  <si>
    <t>110228198910025928</t>
  </si>
  <si>
    <t>张涛</t>
  </si>
  <si>
    <t>110227198807301529</t>
  </si>
  <si>
    <t>刘卉</t>
  </si>
  <si>
    <t>821885501</t>
  </si>
  <si>
    <t>卫生监督员职位</t>
  </si>
  <si>
    <t>110226199401181422</t>
  </si>
  <si>
    <t>孔伶俐</t>
  </si>
  <si>
    <t>22020219840727331X</t>
  </si>
  <si>
    <t>杨松霖</t>
  </si>
  <si>
    <t>110228199012090941</t>
  </si>
  <si>
    <t>胡心悦</t>
  </si>
  <si>
    <t>522503201</t>
  </si>
  <si>
    <t>法官助理</t>
  </si>
  <si>
    <t>522503204</t>
  </si>
  <si>
    <t>司法警察</t>
  </si>
  <si>
    <t>522503205</t>
  </si>
  <si>
    <t>干部人事管理</t>
  </si>
  <si>
    <t>522503206</t>
  </si>
  <si>
    <t>综合文秘</t>
  </si>
  <si>
    <t>522503207</t>
  </si>
  <si>
    <t>档案管理</t>
  </si>
  <si>
    <t>410728198707023511</t>
  </si>
  <si>
    <t>130532199001100045</t>
  </si>
  <si>
    <t>352230199501080910</t>
  </si>
  <si>
    <t>110228199406180026</t>
  </si>
  <si>
    <t>110228199312174928</t>
  </si>
  <si>
    <t>411303199012163944</t>
  </si>
  <si>
    <t>110228199508120024</t>
  </si>
  <si>
    <t>370784199008251032</t>
  </si>
  <si>
    <t>140724199109200067</t>
  </si>
  <si>
    <t>612326199106163219</t>
  </si>
  <si>
    <t>130822199001190523</t>
  </si>
  <si>
    <t>110228199506041226</t>
  </si>
  <si>
    <t>140430198503181649</t>
  </si>
  <si>
    <t>131026199109072329</t>
  </si>
  <si>
    <t>110228199410270040</t>
  </si>
  <si>
    <t>景兆典</t>
  </si>
  <si>
    <t>张冉</t>
  </si>
  <si>
    <t>周云</t>
  </si>
  <si>
    <t>曹一杰</t>
  </si>
  <si>
    <t>魏英赛</t>
  </si>
  <si>
    <t>郭英</t>
  </si>
  <si>
    <t>李子茜</t>
  </si>
  <si>
    <t>王帅</t>
  </si>
  <si>
    <t>毛晓芳</t>
  </si>
  <si>
    <t>杨阳</t>
  </si>
  <si>
    <t>孙艳芳</t>
  </si>
  <si>
    <t>郝濛</t>
  </si>
  <si>
    <t>张平</t>
  </si>
  <si>
    <t>任雅娟</t>
  </si>
  <si>
    <t>霍沂辰</t>
  </si>
  <si>
    <t>密云区人民法院</t>
  </si>
  <si>
    <t>371502199201205324</t>
  </si>
  <si>
    <t>612326199201170927</t>
  </si>
  <si>
    <t>370321199211241828</t>
  </si>
  <si>
    <t>37120219911106084X</t>
  </si>
  <si>
    <t>宋君杰</t>
  </si>
  <si>
    <t>彭欢欢</t>
  </si>
  <si>
    <t>高天刘云</t>
  </si>
  <si>
    <t>孟雪</t>
  </si>
  <si>
    <t>131082199511070269</t>
  </si>
  <si>
    <t>142429199008020021</t>
  </si>
  <si>
    <t>石婧新</t>
  </si>
  <si>
    <t>张磊</t>
  </si>
  <si>
    <t>622605303</t>
  </si>
  <si>
    <t>检察技术职位</t>
  </si>
  <si>
    <t>北京市密云区人民检察院</t>
  </si>
  <si>
    <t>110228199506094117</t>
  </si>
  <si>
    <t>李岚泰</t>
  </si>
  <si>
    <t>622605304</t>
  </si>
  <si>
    <t>检察综合文字职位</t>
  </si>
  <si>
    <t>110228199303020046</t>
  </si>
  <si>
    <t>宗碧辉</t>
  </si>
  <si>
    <t>130925199409035011</t>
  </si>
  <si>
    <t>侯睿</t>
  </si>
  <si>
    <t>132627199106030027</t>
  </si>
  <si>
    <t>柳彬</t>
  </si>
  <si>
    <t>总计：104</t>
  </si>
  <si>
    <t>公共科目笔试总成绩</t>
  </si>
  <si>
    <t>2017年招考录用公务员综合成绩</t>
  </si>
  <si>
    <t>面试成绩</t>
  </si>
  <si>
    <t>专业笔试成绩</t>
  </si>
  <si>
    <t xml:space="preserve">综合成绩 </t>
  </si>
  <si>
    <t>是否体检</t>
  </si>
  <si>
    <t>平均分</t>
  </si>
  <si>
    <t>面试时间</t>
  </si>
  <si>
    <t>面试分组</t>
  </si>
  <si>
    <t>76.78</t>
  </si>
  <si>
    <t>79.94</t>
  </si>
  <si>
    <t>77.06</t>
  </si>
  <si>
    <t>75.88</t>
  </si>
  <si>
    <t>84.62</t>
  </si>
  <si>
    <t>87.16</t>
  </si>
  <si>
    <t>79.78</t>
  </si>
  <si>
    <t>85.26</t>
  </si>
  <si>
    <t>68.4</t>
  </si>
  <si>
    <t>65.8</t>
  </si>
  <si>
    <t>60.6</t>
  </si>
  <si>
    <t>74.8</t>
  </si>
  <si>
    <t>第一组</t>
  </si>
  <si>
    <t>2017年2月16日上午</t>
  </si>
  <si>
    <t>2017年2月16日上午</t>
  </si>
  <si>
    <t>第二组</t>
  </si>
  <si>
    <t>79.7</t>
  </si>
  <si>
    <t>81.6</t>
  </si>
  <si>
    <t>68</t>
  </si>
  <si>
    <t>77.5</t>
  </si>
  <si>
    <t>75.7</t>
  </si>
  <si>
    <t>86.4</t>
  </si>
  <si>
    <t>75.8</t>
  </si>
  <si>
    <t>79.2</t>
  </si>
  <si>
    <t>缺考</t>
  </si>
  <si>
    <t>2017年2月16日下午</t>
  </si>
  <si>
    <t>第二组</t>
  </si>
  <si>
    <t>85.38</t>
  </si>
  <si>
    <t>83.86</t>
  </si>
  <si>
    <t>83.64</t>
  </si>
  <si>
    <t>78.14</t>
  </si>
  <si>
    <t>83.62</t>
  </si>
  <si>
    <t>81.24</t>
  </si>
  <si>
    <t>85.58</t>
  </si>
  <si>
    <t>第一组</t>
  </si>
  <si>
    <t>87.3</t>
  </si>
  <si>
    <t>83</t>
  </si>
  <si>
    <t>57.9</t>
  </si>
  <si>
    <t>82.3</t>
  </si>
  <si>
    <t>2017年2月17日上午</t>
  </si>
  <si>
    <t>79</t>
  </si>
  <si>
    <t>73.26</t>
  </si>
  <si>
    <t>78.54</t>
  </si>
  <si>
    <t>73.06</t>
  </si>
  <si>
    <t>79.36</t>
  </si>
  <si>
    <t>77.24</t>
  </si>
  <si>
    <t>75.84</t>
  </si>
  <si>
    <t>2017年2月17日下午</t>
  </si>
  <si>
    <t>70.7</t>
  </si>
  <si>
    <t>74.9</t>
  </si>
  <si>
    <t>77.3</t>
  </si>
  <si>
    <t>72.9</t>
  </si>
  <si>
    <t>61.2</t>
  </si>
  <si>
    <t>73.1</t>
  </si>
  <si>
    <t>75.4</t>
  </si>
  <si>
    <t>67.4</t>
  </si>
  <si>
    <t>78.8</t>
  </si>
  <si>
    <t>2017年2月17日下午</t>
  </si>
  <si>
    <t>81.08</t>
  </si>
  <si>
    <t>72.76</t>
  </si>
  <si>
    <t>71.6</t>
  </si>
  <si>
    <t>缺考</t>
  </si>
  <si>
    <t>81.44</t>
  </si>
  <si>
    <t>73.8</t>
  </si>
  <si>
    <t>1</t>
  </si>
  <si>
    <t>2</t>
  </si>
  <si>
    <t>3</t>
  </si>
  <si>
    <t>排名</t>
  </si>
  <si>
    <t>是</t>
  </si>
  <si>
    <t>否</t>
  </si>
  <si>
    <t>86.6</t>
  </si>
  <si>
    <t>80</t>
  </si>
  <si>
    <t>69.4</t>
  </si>
  <si>
    <t>83</t>
  </si>
  <si>
    <t>87.2</t>
  </si>
  <si>
    <t>75.8</t>
  </si>
  <si>
    <t>89.36</t>
  </si>
  <si>
    <t>87.34</t>
  </si>
  <si>
    <t>86.36</t>
  </si>
  <si>
    <t>84.72</t>
  </si>
  <si>
    <t>85.2</t>
  </si>
  <si>
    <t>87</t>
  </si>
  <si>
    <t>87.8</t>
  </si>
  <si>
    <t>86.8</t>
  </si>
  <si>
    <t>86.4</t>
  </si>
  <si>
    <t>81.56</t>
  </si>
  <si>
    <t>76.98</t>
  </si>
  <si>
    <t>密云区人民法院</t>
  </si>
  <si>
    <t>84.7</t>
  </si>
  <si>
    <t>84.88</t>
  </si>
  <si>
    <t>4</t>
  </si>
  <si>
    <t>5</t>
  </si>
  <si>
    <t>6</t>
  </si>
  <si>
    <t>84.6</t>
  </si>
  <si>
    <t>82.9</t>
  </si>
  <si>
    <t>76.58</t>
  </si>
  <si>
    <t>79.56</t>
  </si>
  <si>
    <t>81.1</t>
  </si>
  <si>
    <t>77.12</t>
  </si>
  <si>
    <t>82.5</t>
  </si>
  <si>
    <t>86.32</t>
  </si>
  <si>
    <t>85.8</t>
  </si>
  <si>
    <t>87.9</t>
  </si>
  <si>
    <t>89.5</t>
  </si>
  <si>
    <t>81.8</t>
  </si>
  <si>
    <t>91.3</t>
  </si>
  <si>
    <t>75.6</t>
  </si>
  <si>
    <t>89.46</t>
  </si>
  <si>
    <t>否（未达到平均分）</t>
  </si>
  <si>
    <t>7</t>
  </si>
  <si>
    <t>8</t>
  </si>
  <si>
    <t>9</t>
  </si>
  <si>
    <t>85.68</t>
  </si>
  <si>
    <t>是</t>
  </si>
  <si>
    <t>否（未达到平均分）</t>
  </si>
  <si>
    <t>检察院、法院和城管局综合成绩的计算方法为：综合成绩=（行测+申论）/2*50%+面试*35%+专业*15%</t>
  </si>
  <si>
    <t>其它单位综合成绩的计算方法为：综合成绩=（行测+申论）/2*50%+面试*50%</t>
  </si>
  <si>
    <t>未达到规定面试比例的职位，面试成绩低于当天本考官组面试的使用同一套面试题的考生平均分的不进行体检。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</si>
</sst>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0;&quot;\�\-#,##0"/>
    <numFmt numFmtId="177" formatCode="&quot;�#,##0;[Red]&quot;\�\-#,##0"/>
    <numFmt numFmtId="178" formatCode="&quot;�#,##0.00;&quot;\�\-#,##0.00"/>
    <numFmt numFmtId="179" formatCode="&quot;�#,##0.00;[Red]&quot;\�\-#,##0.00"/>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
    <numFmt numFmtId="186" formatCode="0_ "/>
    <numFmt numFmtId="187" formatCode="yyyy/m/d;@"/>
    <numFmt numFmtId="188" formatCode="000000"/>
    <numFmt numFmtId="189" formatCode="0.00_);[Red]\(0.00\)"/>
  </numFmts>
  <fonts count="36">
    <font>
      <sz val="11"/>
      <color indexed="8"/>
      <name val="宋体"/>
      <family val="0"/>
    </font>
    <font>
      <sz val="9"/>
      <name val="宋体"/>
      <family val="0"/>
    </font>
    <font>
      <b/>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b/>
      <sz val="11"/>
      <color indexed="8"/>
      <name val="仿宋_GB2312"/>
      <family val="3"/>
    </font>
    <font>
      <sz val="11"/>
      <color indexed="8"/>
      <name val="仿宋_GB2312"/>
      <family val="3"/>
    </font>
    <font>
      <b/>
      <sz val="10"/>
      <color indexed="8"/>
      <name val="仿宋_GB2312"/>
      <family val="3"/>
    </font>
    <font>
      <sz val="10"/>
      <color indexed="8"/>
      <name val="仿宋_GB2312"/>
      <family val="3"/>
    </font>
    <font>
      <b/>
      <sz val="10"/>
      <color indexed="8"/>
      <name val="宋体"/>
      <family val="0"/>
    </font>
    <font>
      <b/>
      <sz val="20"/>
      <color indexed="8"/>
      <name val="宋体"/>
      <family val="0"/>
    </font>
    <font>
      <b/>
      <sz val="10"/>
      <name val="宋体"/>
      <family val="0"/>
    </font>
    <font>
      <sz val="10"/>
      <name val="宋体"/>
      <family val="0"/>
    </font>
    <font>
      <sz val="11"/>
      <color indexed="10"/>
      <name val="仿宋_GB2312"/>
      <family val="3"/>
    </font>
    <font>
      <sz val="10"/>
      <color indexed="10"/>
      <name val="仿宋_GB2312"/>
      <family val="3"/>
    </font>
    <font>
      <b/>
      <sz val="10"/>
      <color indexed="10"/>
      <name val="仿宋_GB2312"/>
      <family val="3"/>
    </font>
    <font>
      <sz val="10"/>
      <name val="仿宋_GB2312"/>
      <family val="3"/>
    </font>
    <font>
      <sz val="11"/>
      <name val="仿宋_GB2312"/>
      <family val="3"/>
    </font>
    <font>
      <b/>
      <sz val="10"/>
      <name val="仿宋_GB2312"/>
      <family val="3"/>
    </font>
    <font>
      <sz val="10"/>
      <color indexed="10"/>
      <name val="宋体"/>
      <family val="0"/>
    </font>
    <font>
      <sz val="9"/>
      <color indexed="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0" fillId="2" borderId="0" applyNumberFormat="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3" borderId="0" applyNumberFormat="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2" fillId="0" borderId="4" applyNumberFormat="0" applyFill="0" applyAlignment="0" applyProtection="0"/>
    <xf numFmtId="0" fontId="0" fillId="5" borderId="0" applyNumberFormat="0" applyBorder="0" applyAlignment="0" applyProtection="0"/>
    <xf numFmtId="0" fontId="0" fillId="4" borderId="0" applyNumberFormat="0" applyBorder="0" applyAlignment="0" applyProtection="0"/>
    <xf numFmtId="0" fontId="11" fillId="9" borderId="5" applyNumberFormat="0" applyAlignment="0" applyProtection="0"/>
    <xf numFmtId="0" fontId="12" fillId="14"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0" fillId="4" borderId="0" applyNumberFormat="0" applyBorder="0" applyAlignment="0" applyProtection="0"/>
    <xf numFmtId="0" fontId="0" fillId="3" borderId="0" applyNumberFormat="0" applyBorder="0" applyAlignment="0" applyProtection="0"/>
    <xf numFmtId="0" fontId="16" fillId="10" borderId="0" applyNumberFormat="0" applyBorder="0" applyAlignment="0" applyProtection="0"/>
    <xf numFmtId="0" fontId="17" fillId="9" borderId="8" applyNumberFormat="0" applyAlignment="0" applyProtection="0"/>
    <xf numFmtId="0" fontId="18" fillId="3" borderId="5" applyNumberFormat="0" applyAlignment="0" applyProtection="0"/>
    <xf numFmtId="0" fontId="19" fillId="0" borderId="0" applyNumberFormat="0" applyFill="0" applyBorder="0" applyAlignment="0" applyProtection="0"/>
    <xf numFmtId="0" fontId="0" fillId="5" borderId="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cellStyleXfs>
  <cellXfs count="58">
    <xf numFmtId="0" fontId="0" fillId="0" borderId="0" xfId="0"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0" fontId="20" fillId="4" borderId="12" xfId="0" applyFont="1" applyFill="1" applyBorder="1" applyAlignment="1">
      <alignment horizontal="center" vertical="center" wrapText="1"/>
    </xf>
    <xf numFmtId="49" fontId="20" fillId="0" borderId="0"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188" fontId="23" fillId="0" borderId="12"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0" fontId="24" fillId="4" borderId="12" xfId="0" applyNumberFormat="1" applyFont="1" applyFill="1" applyBorder="1" applyAlignment="1">
      <alignment horizontal="center" vertical="center" wrapText="1"/>
    </xf>
    <xf numFmtId="189" fontId="24" fillId="4" borderId="12" xfId="0" applyNumberFormat="1" applyFont="1" applyFill="1" applyBorder="1" applyAlignment="1">
      <alignment horizontal="center" vertical="center" wrapText="1"/>
    </xf>
    <xf numFmtId="49" fontId="24" fillId="0" borderId="12" xfId="0" applyNumberFormat="1" applyFont="1" applyBorder="1" applyAlignment="1">
      <alignment horizontal="center" vertical="center" wrapText="1"/>
    </xf>
    <xf numFmtId="0" fontId="26" fillId="0" borderId="12" xfId="0" applyFont="1" applyBorder="1" applyAlignment="1">
      <alignment horizontal="center" vertical="center" wrapText="1"/>
    </xf>
    <xf numFmtId="189" fontId="0" fillId="0" borderId="0" xfId="0" applyNumberFormat="1" applyBorder="1" applyAlignment="1">
      <alignment vertical="center"/>
    </xf>
    <xf numFmtId="189" fontId="20" fillId="4" borderId="12" xfId="0" applyNumberFormat="1" applyFont="1" applyFill="1" applyBorder="1" applyAlignment="1">
      <alignment horizontal="center" vertical="center" wrapText="1"/>
    </xf>
    <xf numFmtId="189" fontId="20" fillId="0" borderId="12" xfId="0" applyNumberFormat="1" applyFont="1" applyBorder="1" applyAlignment="1">
      <alignment horizontal="center" vertical="center" wrapText="1"/>
    </xf>
    <xf numFmtId="189" fontId="21" fillId="0" borderId="12" xfId="0" applyNumberFormat="1" applyFont="1" applyBorder="1" applyAlignment="1">
      <alignment horizontal="center" vertical="center" wrapText="1"/>
    </xf>
    <xf numFmtId="189" fontId="23" fillId="0" borderId="12" xfId="0" applyNumberFormat="1" applyFont="1" applyBorder="1" applyAlignment="1">
      <alignment horizontal="center" vertical="center" wrapText="1"/>
    </xf>
    <xf numFmtId="189" fontId="27" fillId="0" borderId="12" xfId="0" applyNumberFormat="1" applyFont="1" applyBorder="1" applyAlignment="1">
      <alignment horizontal="center" vertical="center" wrapText="1"/>
    </xf>
    <xf numFmtId="189" fontId="1" fillId="0" borderId="12" xfId="0" applyNumberFormat="1" applyFont="1" applyBorder="1" applyAlignment="1">
      <alignment horizontal="center" vertical="center" wrapText="1"/>
    </xf>
    <xf numFmtId="49" fontId="29" fillId="0" borderId="12" xfId="0" applyNumberFormat="1" applyFont="1" applyBorder="1" applyAlignment="1">
      <alignment horizontal="center" vertical="center" wrapText="1"/>
    </xf>
    <xf numFmtId="189" fontId="29" fillId="0" borderId="12" xfId="0" applyNumberFormat="1" applyFont="1" applyBorder="1" applyAlignment="1">
      <alignment horizontal="center" vertical="center" wrapText="1"/>
    </xf>
    <xf numFmtId="189" fontId="28" fillId="0" borderId="12" xfId="0" applyNumberFormat="1" applyFont="1" applyBorder="1" applyAlignment="1">
      <alignment horizontal="center" vertical="center" wrapText="1"/>
    </xf>
    <xf numFmtId="49" fontId="30" fillId="0" borderId="0" xfId="0" applyNumberFormat="1" applyFont="1" applyBorder="1" applyAlignment="1">
      <alignment horizontal="center" vertical="center" wrapText="1"/>
    </xf>
    <xf numFmtId="189" fontId="31" fillId="0" borderId="12" xfId="0" applyNumberFormat="1" applyFont="1" applyBorder="1" applyAlignment="1">
      <alignment horizontal="center" vertical="center" wrapText="1"/>
    </xf>
    <xf numFmtId="49" fontId="31" fillId="0" borderId="12" xfId="0" applyNumberFormat="1" applyFont="1" applyBorder="1" applyAlignment="1">
      <alignment horizontal="center" vertical="center" wrapText="1"/>
    </xf>
    <xf numFmtId="188" fontId="31" fillId="0" borderId="12" xfId="0" applyNumberFormat="1" applyFont="1" applyBorder="1" applyAlignment="1">
      <alignment horizontal="center" vertical="center" wrapText="1"/>
    </xf>
    <xf numFmtId="189" fontId="32" fillId="0" borderId="12" xfId="0" applyNumberFormat="1" applyFont="1" applyBorder="1" applyAlignment="1">
      <alignment horizontal="center" vertical="center" wrapText="1"/>
    </xf>
    <xf numFmtId="49" fontId="33" fillId="0" borderId="0" xfId="0" applyNumberFormat="1" applyFont="1" applyBorder="1" applyAlignment="1">
      <alignment horizontal="center" vertical="center" wrapText="1"/>
    </xf>
    <xf numFmtId="49" fontId="2" fillId="0" borderId="0" xfId="0" applyNumberFormat="1" applyFont="1" applyBorder="1" applyAlignment="1">
      <alignment vertical="center"/>
    </xf>
    <xf numFmtId="0" fontId="29" fillId="4" borderId="12" xfId="0" applyFont="1" applyFill="1" applyBorder="1" applyAlignment="1">
      <alignment horizontal="center" vertical="center" wrapText="1"/>
    </xf>
    <xf numFmtId="188" fontId="29" fillId="0" borderId="12" xfId="0" applyNumberFormat="1" applyFont="1" applyBorder="1" applyAlignment="1">
      <alignment horizontal="center" vertical="center" wrapText="1"/>
    </xf>
    <xf numFmtId="0" fontId="23" fillId="4" borderId="12" xfId="0" applyFont="1" applyFill="1" applyBorder="1" applyAlignment="1">
      <alignment horizontal="center" vertical="center" wrapText="1"/>
    </xf>
    <xf numFmtId="189" fontId="34" fillId="0" borderId="13" xfId="0" applyNumberFormat="1" applyFont="1" applyBorder="1" applyAlignment="1">
      <alignment horizontal="center" vertical="center" wrapText="1"/>
    </xf>
    <xf numFmtId="189" fontId="34" fillId="0" borderId="12" xfId="0" applyNumberFormat="1" applyFont="1" applyBorder="1" applyAlignment="1">
      <alignment horizontal="center" vertical="center" wrapText="1"/>
    </xf>
    <xf numFmtId="49" fontId="29" fillId="0" borderId="0" xfId="0" applyNumberFormat="1" applyFont="1" applyBorder="1" applyAlignment="1">
      <alignment horizontal="center" vertical="center" wrapText="1"/>
    </xf>
    <xf numFmtId="189" fontId="35" fillId="0" borderId="12" xfId="0" applyNumberFormat="1" applyFont="1" applyBorder="1" applyAlignment="1">
      <alignment horizontal="center" vertical="center" wrapText="1"/>
    </xf>
    <xf numFmtId="0" fontId="31" fillId="4" borderId="12" xfId="0" applyFont="1" applyFill="1" applyBorder="1" applyAlignment="1">
      <alignment horizontal="center" vertical="center" wrapText="1"/>
    </xf>
    <xf numFmtId="49" fontId="21" fillId="0" borderId="0" xfId="0" applyNumberFormat="1" applyFont="1" applyBorder="1" applyAlignment="1">
      <alignment vertical="center"/>
    </xf>
    <xf numFmtId="189" fontId="21" fillId="0" borderId="0" xfId="0" applyNumberFormat="1" applyFont="1" applyBorder="1" applyAlignment="1">
      <alignment vertical="center"/>
    </xf>
    <xf numFmtId="49" fontId="20" fillId="0" borderId="0" xfId="0" applyNumberFormat="1" applyFont="1" applyBorder="1" applyAlignment="1">
      <alignment vertical="center"/>
    </xf>
    <xf numFmtId="189" fontId="22" fillId="0" borderId="14" xfId="0" applyNumberFormat="1" applyFont="1" applyBorder="1" applyAlignment="1">
      <alignment horizontal="center" vertical="center" wrapText="1"/>
    </xf>
    <xf numFmtId="189" fontId="22" fillId="0" borderId="15" xfId="0" applyNumberFormat="1" applyFont="1" applyBorder="1" applyAlignment="1">
      <alignment horizontal="center" vertical="center" wrapText="1"/>
    </xf>
    <xf numFmtId="189" fontId="22" fillId="0" borderId="13" xfId="0" applyNumberFormat="1" applyFont="1" applyBorder="1" applyAlignment="1">
      <alignment horizontal="center" vertical="center" wrapText="1"/>
    </xf>
    <xf numFmtId="189" fontId="22" fillId="0" borderId="12"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14" xfId="0" applyNumberFormat="1" applyFont="1" applyBorder="1" applyAlignment="1">
      <alignment horizontal="center" vertical="center" wrapText="1"/>
    </xf>
    <xf numFmtId="49" fontId="22" fillId="0" borderId="15"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49" fontId="2" fillId="0" borderId="0" xfId="0" applyNumberFormat="1" applyFont="1" applyBorder="1" applyAlignment="1">
      <alignment horizontal="left" vertical="center"/>
    </xf>
    <xf numFmtId="49" fontId="25" fillId="0" borderId="0" xfId="0" applyNumberFormat="1" applyFont="1" applyBorder="1" applyAlignment="1">
      <alignment horizontal="center" vertical="center"/>
    </xf>
    <xf numFmtId="49" fontId="20" fillId="0" borderId="14"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189" fontId="20" fillId="0" borderId="14" xfId="0" applyNumberFormat="1" applyFont="1" applyBorder="1" applyAlignment="1">
      <alignment horizontal="center" vertical="center" wrapText="1"/>
    </xf>
    <xf numFmtId="189" fontId="20" fillId="0" borderId="15" xfId="0" applyNumberFormat="1" applyFont="1" applyBorder="1" applyAlignment="1">
      <alignment horizontal="center" vertical="center" wrapText="1"/>
    </xf>
    <xf numFmtId="189" fontId="20" fillId="0" borderId="13"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注释" xfId="56"/>
    <cellStyle name="着色 1" xfId="57"/>
    <cellStyle name="着色 2" xfId="58"/>
    <cellStyle name="着色 3" xfId="59"/>
    <cellStyle name="着色 4" xfId="60"/>
    <cellStyle name="着色 5" xfId="61"/>
    <cellStyle name="着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2"/>
  <sheetViews>
    <sheetView tabSelected="1" zoomScalePageLayoutView="0" workbookViewId="0" topLeftCell="A1">
      <pane ySplit="3" topLeftCell="BM103" activePane="bottomLeft" state="frozen"/>
      <selection pane="topLeft" activeCell="A1" sqref="A1"/>
      <selection pane="bottomLeft" activeCell="A98" sqref="A98:IV100"/>
    </sheetView>
  </sheetViews>
  <sheetFormatPr defaultColWidth="9.00390625" defaultRowHeight="13.5" customHeight="1"/>
  <cols>
    <col min="1" max="1" width="3.75390625" style="2" customWidth="1"/>
    <col min="2" max="2" width="9.75390625" style="1" customWidth="1"/>
    <col min="3" max="3" width="9.375" style="1" customWidth="1"/>
    <col min="4" max="4" width="14.75390625" style="1" customWidth="1"/>
    <col min="5" max="5" width="17.50390625" style="1" customWidth="1"/>
    <col min="6" max="6" width="7.625" style="1" customWidth="1"/>
    <col min="7" max="7" width="3.625" style="1" customWidth="1"/>
    <col min="8" max="8" width="8.50390625" style="14" customWidth="1"/>
    <col min="9" max="9" width="6.125" style="14" customWidth="1"/>
    <col min="10" max="10" width="7.375" style="14" customWidth="1"/>
    <col min="11" max="11" width="7.25390625" style="14" customWidth="1"/>
    <col min="12" max="12" width="3.375" style="30" customWidth="1"/>
    <col min="13" max="13" width="8.00390625" style="1" customWidth="1"/>
    <col min="14" max="14" width="7.75390625" style="14" customWidth="1"/>
    <col min="15" max="15" width="9.375" style="1" customWidth="1"/>
    <col min="16" max="16" width="7.75390625" style="1" customWidth="1"/>
    <col min="17" max="16384" width="9.00390625" style="1" customWidth="1"/>
  </cols>
  <sheetData>
    <row r="1" spans="1:16" s="3" customFormat="1" ht="35.25" customHeight="1">
      <c r="A1" s="51" t="s">
        <v>305</v>
      </c>
      <c r="B1" s="51"/>
      <c r="C1" s="51"/>
      <c r="D1" s="51"/>
      <c r="E1" s="51"/>
      <c r="F1" s="51"/>
      <c r="G1" s="51"/>
      <c r="H1" s="51"/>
      <c r="I1" s="51"/>
      <c r="J1" s="51"/>
      <c r="K1" s="51"/>
      <c r="L1" s="51"/>
      <c r="M1" s="51"/>
      <c r="N1" s="51"/>
      <c r="O1" s="51"/>
      <c r="P1" s="51"/>
    </row>
    <row r="2" spans="1:9" ht="20.25" customHeight="1">
      <c r="A2" s="50" t="s">
        <v>303</v>
      </c>
      <c r="B2" s="50"/>
      <c r="C2" s="50"/>
      <c r="D2" s="50"/>
      <c r="E2" s="50"/>
      <c r="F2" s="50"/>
      <c r="G2" s="50"/>
      <c r="H2" s="50"/>
      <c r="I2" s="50"/>
    </row>
    <row r="3" spans="1:16" s="5" customFormat="1" ht="39" customHeight="1">
      <c r="A3" s="4" t="s">
        <v>2</v>
      </c>
      <c r="B3" s="4" t="s">
        <v>3</v>
      </c>
      <c r="C3" s="4" t="s">
        <v>4</v>
      </c>
      <c r="D3" s="4" t="s">
        <v>6</v>
      </c>
      <c r="E3" s="4" t="s">
        <v>5</v>
      </c>
      <c r="F3" s="4" t="s">
        <v>0</v>
      </c>
      <c r="G3" s="4" t="s">
        <v>1</v>
      </c>
      <c r="H3" s="11" t="s">
        <v>304</v>
      </c>
      <c r="I3" s="15" t="s">
        <v>306</v>
      </c>
      <c r="J3" s="16" t="s">
        <v>307</v>
      </c>
      <c r="K3" s="16" t="s">
        <v>308</v>
      </c>
      <c r="L3" s="10" t="s">
        <v>380</v>
      </c>
      <c r="M3" s="11" t="s">
        <v>309</v>
      </c>
      <c r="N3" s="11" t="s">
        <v>310</v>
      </c>
      <c r="O3" s="12" t="s">
        <v>311</v>
      </c>
      <c r="P3" s="13" t="s">
        <v>312</v>
      </c>
    </row>
    <row r="4" spans="1:16" s="24" customFormat="1" ht="31.5" customHeight="1">
      <c r="A4" s="31">
        <v>1</v>
      </c>
      <c r="B4" s="21" t="s">
        <v>73</v>
      </c>
      <c r="C4" s="32" t="s">
        <v>74</v>
      </c>
      <c r="D4" s="32" t="s">
        <v>75</v>
      </c>
      <c r="E4" s="21" t="s">
        <v>76</v>
      </c>
      <c r="F4" s="21" t="s">
        <v>77</v>
      </c>
      <c r="G4" s="21" t="s">
        <v>12</v>
      </c>
      <c r="H4" s="22">
        <v>152.25</v>
      </c>
      <c r="I4" s="22" t="s">
        <v>383</v>
      </c>
      <c r="J4" s="22"/>
      <c r="K4" s="22">
        <f>H4*0.25+I4*0.5</f>
        <v>81.3625</v>
      </c>
      <c r="L4" s="21" t="s">
        <v>377</v>
      </c>
      <c r="M4" s="21" t="s">
        <v>381</v>
      </c>
      <c r="N4" s="55">
        <f>(I4+I5+I6+I7+I8+I9+I10+I11+I12+I13)/10</f>
        <v>75.16</v>
      </c>
      <c r="O4" s="52" t="s">
        <v>327</v>
      </c>
      <c r="P4" s="52" t="s">
        <v>325</v>
      </c>
    </row>
    <row r="5" spans="1:16" s="8" customFormat="1" ht="31.5" customHeight="1">
      <c r="A5" s="33">
        <v>2</v>
      </c>
      <c r="B5" s="6" t="s">
        <v>73</v>
      </c>
      <c r="C5" s="7" t="s">
        <v>74</v>
      </c>
      <c r="D5" s="7" t="s">
        <v>75</v>
      </c>
      <c r="E5" s="6" t="s">
        <v>78</v>
      </c>
      <c r="F5" s="6" t="s">
        <v>79</v>
      </c>
      <c r="G5" s="6" t="s">
        <v>20</v>
      </c>
      <c r="H5" s="18">
        <v>128.75</v>
      </c>
      <c r="I5" s="18" t="s">
        <v>384</v>
      </c>
      <c r="J5" s="18"/>
      <c r="K5" s="18">
        <f aca="true" t="shared" si="0" ref="K5:K18">H5*0.25+I5*0.5</f>
        <v>72.1875</v>
      </c>
      <c r="L5" s="6" t="s">
        <v>378</v>
      </c>
      <c r="M5" s="6" t="s">
        <v>382</v>
      </c>
      <c r="N5" s="56"/>
      <c r="O5" s="53"/>
      <c r="P5" s="53"/>
    </row>
    <row r="6" spans="1:16" s="8" customFormat="1" ht="31.5" customHeight="1">
      <c r="A6" s="33">
        <v>3</v>
      </c>
      <c r="B6" s="6" t="s">
        <v>73</v>
      </c>
      <c r="C6" s="7" t="s">
        <v>74</v>
      </c>
      <c r="D6" s="7" t="s">
        <v>75</v>
      </c>
      <c r="E6" s="6" t="s">
        <v>80</v>
      </c>
      <c r="F6" s="6" t="s">
        <v>81</v>
      </c>
      <c r="G6" s="6" t="s">
        <v>20</v>
      </c>
      <c r="H6" s="18">
        <v>120</v>
      </c>
      <c r="I6" s="18" t="s">
        <v>385</v>
      </c>
      <c r="J6" s="18"/>
      <c r="K6" s="18">
        <f t="shared" si="0"/>
        <v>64.7</v>
      </c>
      <c r="L6" s="6" t="s">
        <v>379</v>
      </c>
      <c r="M6" s="6" t="s">
        <v>382</v>
      </c>
      <c r="N6" s="56"/>
      <c r="O6" s="53"/>
      <c r="P6" s="53"/>
    </row>
    <row r="7" spans="1:16" s="24" customFormat="1" ht="31.5" customHeight="1">
      <c r="A7" s="31">
        <v>4</v>
      </c>
      <c r="B7" s="21" t="s">
        <v>82</v>
      </c>
      <c r="C7" s="32" t="s">
        <v>83</v>
      </c>
      <c r="D7" s="32" t="s">
        <v>75</v>
      </c>
      <c r="E7" s="21" t="s">
        <v>84</v>
      </c>
      <c r="F7" s="21" t="s">
        <v>85</v>
      </c>
      <c r="G7" s="21" t="s">
        <v>20</v>
      </c>
      <c r="H7" s="22">
        <v>140.25</v>
      </c>
      <c r="I7" s="22" t="s">
        <v>386</v>
      </c>
      <c r="J7" s="22"/>
      <c r="K7" s="23">
        <f t="shared" si="0"/>
        <v>76.5625</v>
      </c>
      <c r="L7" s="21" t="s">
        <v>377</v>
      </c>
      <c r="M7" s="21" t="s">
        <v>381</v>
      </c>
      <c r="N7" s="56"/>
      <c r="O7" s="53"/>
      <c r="P7" s="53"/>
    </row>
    <row r="8" spans="1:16" s="8" customFormat="1" ht="31.5" customHeight="1">
      <c r="A8" s="33">
        <v>5</v>
      </c>
      <c r="B8" s="6" t="s">
        <v>82</v>
      </c>
      <c r="C8" s="7" t="s">
        <v>83</v>
      </c>
      <c r="D8" s="7" t="s">
        <v>75</v>
      </c>
      <c r="E8" s="6" t="s">
        <v>86</v>
      </c>
      <c r="F8" s="6" t="s">
        <v>87</v>
      </c>
      <c r="G8" s="6" t="s">
        <v>20</v>
      </c>
      <c r="H8" s="18">
        <v>123.25</v>
      </c>
      <c r="I8" s="18" t="s">
        <v>321</v>
      </c>
      <c r="J8" s="18"/>
      <c r="K8" s="17">
        <f t="shared" si="0"/>
        <v>65.0125</v>
      </c>
      <c r="L8" s="6" t="s">
        <v>378</v>
      </c>
      <c r="M8" s="6" t="s">
        <v>382</v>
      </c>
      <c r="N8" s="56"/>
      <c r="O8" s="53"/>
      <c r="P8" s="53"/>
    </row>
    <row r="9" spans="1:16" s="8" customFormat="1" ht="31.5" customHeight="1">
      <c r="A9" s="33">
        <v>6</v>
      </c>
      <c r="B9" s="6" t="s">
        <v>82</v>
      </c>
      <c r="C9" s="7" t="s">
        <v>83</v>
      </c>
      <c r="D9" s="7" t="s">
        <v>75</v>
      </c>
      <c r="E9" s="6" t="s">
        <v>88</v>
      </c>
      <c r="F9" s="6" t="s">
        <v>89</v>
      </c>
      <c r="G9" s="6" t="s">
        <v>12</v>
      </c>
      <c r="H9" s="18">
        <v>120.75</v>
      </c>
      <c r="I9" s="18" t="s">
        <v>322</v>
      </c>
      <c r="J9" s="18"/>
      <c r="K9" s="17">
        <f t="shared" si="0"/>
        <v>63.0875</v>
      </c>
      <c r="L9" s="6" t="s">
        <v>379</v>
      </c>
      <c r="M9" s="6" t="s">
        <v>382</v>
      </c>
      <c r="N9" s="56"/>
      <c r="O9" s="53"/>
      <c r="P9" s="53"/>
    </row>
    <row r="10" spans="1:16" s="24" customFormat="1" ht="31.5" customHeight="1">
      <c r="A10" s="31">
        <v>7</v>
      </c>
      <c r="B10" s="21" t="s">
        <v>207</v>
      </c>
      <c r="C10" s="32" t="s">
        <v>208</v>
      </c>
      <c r="D10" s="32" t="s">
        <v>180</v>
      </c>
      <c r="E10" s="21" t="s">
        <v>209</v>
      </c>
      <c r="F10" s="21" t="s">
        <v>210</v>
      </c>
      <c r="G10" s="21" t="s">
        <v>12</v>
      </c>
      <c r="H10" s="22">
        <v>122.75</v>
      </c>
      <c r="I10" s="22" t="s">
        <v>387</v>
      </c>
      <c r="J10" s="22"/>
      <c r="K10" s="23">
        <f>H10*0.25+I10*0.5</f>
        <v>74.2875</v>
      </c>
      <c r="L10" s="21" t="s">
        <v>377</v>
      </c>
      <c r="M10" s="21" t="s">
        <v>381</v>
      </c>
      <c r="N10" s="56"/>
      <c r="O10" s="53"/>
      <c r="P10" s="53"/>
    </row>
    <row r="11" spans="1:16" s="8" customFormat="1" ht="31.5" customHeight="1">
      <c r="A11" s="33">
        <v>8</v>
      </c>
      <c r="B11" s="6" t="s">
        <v>207</v>
      </c>
      <c r="C11" s="7" t="s">
        <v>208</v>
      </c>
      <c r="D11" s="7" t="s">
        <v>180</v>
      </c>
      <c r="E11" s="6" t="s">
        <v>213</v>
      </c>
      <c r="F11" s="6" t="s">
        <v>214</v>
      </c>
      <c r="G11" s="6" t="s">
        <v>20</v>
      </c>
      <c r="H11" s="18">
        <v>117.5</v>
      </c>
      <c r="I11" s="18" t="s">
        <v>324</v>
      </c>
      <c r="J11" s="18"/>
      <c r="K11" s="17">
        <f>H11*0.25+I11*0.5</f>
        <v>66.775</v>
      </c>
      <c r="L11" s="6" t="s">
        <v>378</v>
      </c>
      <c r="M11" s="6" t="s">
        <v>382</v>
      </c>
      <c r="N11" s="56"/>
      <c r="O11" s="53"/>
      <c r="P11" s="53"/>
    </row>
    <row r="12" spans="1:16" s="8" customFormat="1" ht="31.5" customHeight="1">
      <c r="A12" s="33">
        <v>9</v>
      </c>
      <c r="B12" s="6" t="s">
        <v>207</v>
      </c>
      <c r="C12" s="7" t="s">
        <v>208</v>
      </c>
      <c r="D12" s="7" t="s">
        <v>180</v>
      </c>
      <c r="E12" s="6" t="s">
        <v>211</v>
      </c>
      <c r="F12" s="6" t="s">
        <v>212</v>
      </c>
      <c r="G12" s="6" t="s">
        <v>12</v>
      </c>
      <c r="H12" s="18">
        <v>118.75</v>
      </c>
      <c r="I12" s="18" t="s">
        <v>323</v>
      </c>
      <c r="J12" s="18"/>
      <c r="K12" s="17">
        <f>H12*0.25+I12*0.5</f>
        <v>59.9875</v>
      </c>
      <c r="L12" s="6" t="s">
        <v>379</v>
      </c>
      <c r="M12" s="6" t="s">
        <v>382</v>
      </c>
      <c r="N12" s="56"/>
      <c r="O12" s="53"/>
      <c r="P12" s="53"/>
    </row>
    <row r="13" spans="1:16" s="24" customFormat="1" ht="31.5" customHeight="1">
      <c r="A13" s="31">
        <v>10</v>
      </c>
      <c r="B13" s="21" t="s">
        <v>215</v>
      </c>
      <c r="C13" s="32" t="s">
        <v>208</v>
      </c>
      <c r="D13" s="32" t="s">
        <v>180</v>
      </c>
      <c r="E13" s="21" t="s">
        <v>216</v>
      </c>
      <c r="F13" s="21" t="s">
        <v>217</v>
      </c>
      <c r="G13" s="21" t="s">
        <v>12</v>
      </c>
      <c r="H13" s="22">
        <v>120.25</v>
      </c>
      <c r="I13" s="22" t="s">
        <v>388</v>
      </c>
      <c r="J13" s="22"/>
      <c r="K13" s="23">
        <f t="shared" si="0"/>
        <v>67.9625</v>
      </c>
      <c r="L13" s="21" t="s">
        <v>377</v>
      </c>
      <c r="M13" s="21" t="s">
        <v>381</v>
      </c>
      <c r="N13" s="57"/>
      <c r="O13" s="54"/>
      <c r="P13" s="54"/>
    </row>
    <row r="14" spans="1:16" s="24" customFormat="1" ht="31.5" customHeight="1">
      <c r="A14" s="31">
        <v>11</v>
      </c>
      <c r="B14" s="21" t="s">
        <v>178</v>
      </c>
      <c r="C14" s="32" t="s">
        <v>179</v>
      </c>
      <c r="D14" s="32" t="s">
        <v>180</v>
      </c>
      <c r="E14" s="21" t="s">
        <v>183</v>
      </c>
      <c r="F14" s="21" t="s">
        <v>184</v>
      </c>
      <c r="G14" s="21" t="s">
        <v>20</v>
      </c>
      <c r="H14" s="22">
        <v>124</v>
      </c>
      <c r="I14" s="22" t="s">
        <v>389</v>
      </c>
      <c r="J14" s="22"/>
      <c r="K14" s="23">
        <f>H14*0.25+I14*0.5</f>
        <v>75.68</v>
      </c>
      <c r="L14" s="21" t="s">
        <v>377</v>
      </c>
      <c r="M14" s="21" t="s">
        <v>381</v>
      </c>
      <c r="N14" s="42">
        <f>(I14+I15+I16+I17+I18+I20+I21+I22+I23+I24+I25+I26+I27+I28+I29)/15</f>
        <v>83.84933333333335</v>
      </c>
      <c r="O14" s="47" t="s">
        <v>338</v>
      </c>
      <c r="P14" s="47" t="s">
        <v>347</v>
      </c>
    </row>
    <row r="15" spans="1:16" s="8" customFormat="1" ht="31.5" customHeight="1">
      <c r="A15" s="33">
        <v>12</v>
      </c>
      <c r="B15" s="6" t="s">
        <v>178</v>
      </c>
      <c r="C15" s="7" t="s">
        <v>179</v>
      </c>
      <c r="D15" s="7" t="s">
        <v>180</v>
      </c>
      <c r="E15" s="6" t="s">
        <v>181</v>
      </c>
      <c r="F15" s="6" t="s">
        <v>182</v>
      </c>
      <c r="G15" s="6" t="s">
        <v>20</v>
      </c>
      <c r="H15" s="18">
        <v>131.75</v>
      </c>
      <c r="I15" s="18" t="s">
        <v>340</v>
      </c>
      <c r="J15" s="18"/>
      <c r="K15" s="17">
        <f>H15*0.25+I15*0.5</f>
        <v>75.6275</v>
      </c>
      <c r="L15" s="6" t="s">
        <v>378</v>
      </c>
      <c r="M15" s="6" t="s">
        <v>382</v>
      </c>
      <c r="N15" s="43"/>
      <c r="O15" s="48"/>
      <c r="P15" s="48"/>
    </row>
    <row r="16" spans="1:16" s="8" customFormat="1" ht="31.5" customHeight="1">
      <c r="A16" s="33">
        <v>13</v>
      </c>
      <c r="B16" s="6" t="s">
        <v>178</v>
      </c>
      <c r="C16" s="7" t="s">
        <v>179</v>
      </c>
      <c r="D16" s="7" t="s">
        <v>180</v>
      </c>
      <c r="E16" s="6" t="s">
        <v>185</v>
      </c>
      <c r="F16" s="6" t="s">
        <v>186</v>
      </c>
      <c r="G16" s="6" t="s">
        <v>20</v>
      </c>
      <c r="H16" s="18">
        <v>122</v>
      </c>
      <c r="I16" s="18" t="s">
        <v>341</v>
      </c>
      <c r="J16" s="18"/>
      <c r="K16" s="17">
        <f>H16*0.25+I16*0.5</f>
        <v>72.43</v>
      </c>
      <c r="L16" s="6" t="s">
        <v>379</v>
      </c>
      <c r="M16" s="6" t="s">
        <v>382</v>
      </c>
      <c r="N16" s="43"/>
      <c r="O16" s="48"/>
      <c r="P16" s="48"/>
    </row>
    <row r="17" spans="1:16" s="24" customFormat="1" ht="31.5" customHeight="1">
      <c r="A17" s="31">
        <v>14</v>
      </c>
      <c r="B17" s="21" t="s">
        <v>187</v>
      </c>
      <c r="C17" s="32" t="s">
        <v>179</v>
      </c>
      <c r="D17" s="32" t="s">
        <v>180</v>
      </c>
      <c r="E17" s="21" t="s">
        <v>188</v>
      </c>
      <c r="F17" s="21" t="s">
        <v>189</v>
      </c>
      <c r="G17" s="21" t="s">
        <v>20</v>
      </c>
      <c r="H17" s="22">
        <v>138.5</v>
      </c>
      <c r="I17" s="22" t="s">
        <v>390</v>
      </c>
      <c r="J17" s="22"/>
      <c r="K17" s="23">
        <f t="shared" si="0"/>
        <v>78.295</v>
      </c>
      <c r="L17" s="21" t="s">
        <v>377</v>
      </c>
      <c r="M17" s="21" t="s">
        <v>381</v>
      </c>
      <c r="N17" s="43"/>
      <c r="O17" s="48"/>
      <c r="P17" s="48"/>
    </row>
    <row r="18" spans="1:16" s="8" customFormat="1" ht="31.5" customHeight="1">
      <c r="A18" s="33">
        <v>15</v>
      </c>
      <c r="B18" s="6" t="s">
        <v>187</v>
      </c>
      <c r="C18" s="7" t="s">
        <v>179</v>
      </c>
      <c r="D18" s="7" t="s">
        <v>180</v>
      </c>
      <c r="E18" s="6" t="s">
        <v>190</v>
      </c>
      <c r="F18" s="6" t="s">
        <v>191</v>
      </c>
      <c r="G18" s="6" t="s">
        <v>20</v>
      </c>
      <c r="H18" s="18">
        <v>130.75</v>
      </c>
      <c r="I18" s="18" t="s">
        <v>342</v>
      </c>
      <c r="J18" s="18"/>
      <c r="K18" s="17">
        <f t="shared" si="0"/>
        <v>74.5075</v>
      </c>
      <c r="L18" s="6" t="s">
        <v>378</v>
      </c>
      <c r="M18" s="6" t="s">
        <v>382</v>
      </c>
      <c r="N18" s="43"/>
      <c r="O18" s="48"/>
      <c r="P18" s="48"/>
    </row>
    <row r="19" spans="1:16" s="8" customFormat="1" ht="31.5" customHeight="1">
      <c r="A19" s="33">
        <v>16</v>
      </c>
      <c r="B19" s="6" t="s">
        <v>187</v>
      </c>
      <c r="C19" s="7" t="s">
        <v>179</v>
      </c>
      <c r="D19" s="7" t="s">
        <v>180</v>
      </c>
      <c r="E19" s="6" t="s">
        <v>192</v>
      </c>
      <c r="F19" s="6" t="s">
        <v>193</v>
      </c>
      <c r="G19" s="6" t="s">
        <v>20</v>
      </c>
      <c r="H19" s="18">
        <v>130.5</v>
      </c>
      <c r="I19" s="18" t="s">
        <v>337</v>
      </c>
      <c r="J19" s="18"/>
      <c r="K19" s="17">
        <f>H19*0.25</f>
        <v>32.625</v>
      </c>
      <c r="L19" s="6" t="s">
        <v>379</v>
      </c>
      <c r="M19" s="6" t="s">
        <v>382</v>
      </c>
      <c r="N19" s="43"/>
      <c r="O19" s="48"/>
      <c r="P19" s="48"/>
    </row>
    <row r="20" spans="1:16" s="24" customFormat="1" ht="31.5" customHeight="1">
      <c r="A20" s="31">
        <v>17</v>
      </c>
      <c r="B20" s="21" t="s">
        <v>194</v>
      </c>
      <c r="C20" s="32" t="s">
        <v>195</v>
      </c>
      <c r="D20" s="32" t="s">
        <v>180</v>
      </c>
      <c r="E20" s="21" t="s">
        <v>235</v>
      </c>
      <c r="F20" s="21" t="s">
        <v>236</v>
      </c>
      <c r="G20" s="21" t="s">
        <v>20</v>
      </c>
      <c r="H20" s="22">
        <v>142.75</v>
      </c>
      <c r="I20" s="22" t="s">
        <v>391</v>
      </c>
      <c r="J20" s="22"/>
      <c r="K20" s="23">
        <f aca="true" t="shared" si="1" ref="K20:K25">H20*0.25+I20*0.5</f>
        <v>78.8675</v>
      </c>
      <c r="L20" s="21" t="s">
        <v>377</v>
      </c>
      <c r="M20" s="21" t="s">
        <v>381</v>
      </c>
      <c r="N20" s="43"/>
      <c r="O20" s="48"/>
      <c r="P20" s="48"/>
    </row>
    <row r="21" spans="1:16" s="8" customFormat="1" ht="31.5" customHeight="1">
      <c r="A21" s="33">
        <v>18</v>
      </c>
      <c r="B21" s="6" t="s">
        <v>194</v>
      </c>
      <c r="C21" s="7" t="s">
        <v>195</v>
      </c>
      <c r="D21" s="7" t="s">
        <v>180</v>
      </c>
      <c r="E21" s="6" t="s">
        <v>198</v>
      </c>
      <c r="F21" s="6" t="s">
        <v>199</v>
      </c>
      <c r="G21" s="6" t="s">
        <v>20</v>
      </c>
      <c r="H21" s="18">
        <v>113.5</v>
      </c>
      <c r="I21" s="18" t="s">
        <v>344</v>
      </c>
      <c r="J21" s="18"/>
      <c r="K21" s="17">
        <f t="shared" si="1"/>
        <v>70.185</v>
      </c>
      <c r="L21" s="6" t="s">
        <v>378</v>
      </c>
      <c r="M21" s="6" t="s">
        <v>382</v>
      </c>
      <c r="N21" s="43"/>
      <c r="O21" s="48"/>
      <c r="P21" s="48"/>
    </row>
    <row r="22" spans="1:16" s="8" customFormat="1" ht="31.5" customHeight="1">
      <c r="A22" s="33">
        <v>19</v>
      </c>
      <c r="B22" s="6" t="s">
        <v>194</v>
      </c>
      <c r="C22" s="7" t="s">
        <v>195</v>
      </c>
      <c r="D22" s="7" t="s">
        <v>180</v>
      </c>
      <c r="E22" s="6" t="s">
        <v>196</v>
      </c>
      <c r="F22" s="6" t="s">
        <v>197</v>
      </c>
      <c r="G22" s="6" t="s">
        <v>12</v>
      </c>
      <c r="H22" s="18">
        <v>119.5</v>
      </c>
      <c r="I22" s="18" t="s">
        <v>343</v>
      </c>
      <c r="J22" s="18"/>
      <c r="K22" s="17">
        <f t="shared" si="1"/>
        <v>68.945</v>
      </c>
      <c r="L22" s="6" t="s">
        <v>379</v>
      </c>
      <c r="M22" s="6" t="s">
        <v>382</v>
      </c>
      <c r="N22" s="43"/>
      <c r="O22" s="48"/>
      <c r="P22" s="48"/>
    </row>
    <row r="23" spans="1:16" s="24" customFormat="1" ht="31.5" customHeight="1">
      <c r="A23" s="31">
        <v>20</v>
      </c>
      <c r="B23" s="21" t="s">
        <v>200</v>
      </c>
      <c r="C23" s="32" t="s">
        <v>195</v>
      </c>
      <c r="D23" s="32" t="s">
        <v>180</v>
      </c>
      <c r="E23" s="21" t="s">
        <v>203</v>
      </c>
      <c r="F23" s="21" t="s">
        <v>204</v>
      </c>
      <c r="G23" s="21" t="s">
        <v>20</v>
      </c>
      <c r="H23" s="22">
        <v>141.75</v>
      </c>
      <c r="I23" s="22" t="s">
        <v>392</v>
      </c>
      <c r="J23" s="22"/>
      <c r="K23" s="23">
        <f t="shared" si="1"/>
        <v>77.7975</v>
      </c>
      <c r="L23" s="21" t="s">
        <v>377</v>
      </c>
      <c r="M23" s="21" t="s">
        <v>381</v>
      </c>
      <c r="N23" s="43"/>
      <c r="O23" s="48"/>
      <c r="P23" s="48"/>
    </row>
    <row r="24" spans="1:16" s="8" customFormat="1" ht="31.5" customHeight="1">
      <c r="A24" s="33">
        <v>21</v>
      </c>
      <c r="B24" s="6" t="s">
        <v>200</v>
      </c>
      <c r="C24" s="7" t="s">
        <v>195</v>
      </c>
      <c r="D24" s="7" t="s">
        <v>180</v>
      </c>
      <c r="E24" s="6" t="s">
        <v>205</v>
      </c>
      <c r="F24" s="6" t="s">
        <v>206</v>
      </c>
      <c r="G24" s="6" t="s">
        <v>12</v>
      </c>
      <c r="H24" s="18">
        <v>139.75</v>
      </c>
      <c r="I24" s="18" t="s">
        <v>346</v>
      </c>
      <c r="J24" s="18"/>
      <c r="K24" s="17">
        <f t="shared" si="1"/>
        <v>77.72749999999999</v>
      </c>
      <c r="L24" s="6" t="s">
        <v>378</v>
      </c>
      <c r="M24" s="6" t="s">
        <v>382</v>
      </c>
      <c r="N24" s="43"/>
      <c r="O24" s="48"/>
      <c r="P24" s="48"/>
    </row>
    <row r="25" spans="1:16" s="8" customFormat="1" ht="31.5" customHeight="1">
      <c r="A25" s="33">
        <v>22</v>
      </c>
      <c r="B25" s="6" t="s">
        <v>200</v>
      </c>
      <c r="C25" s="7" t="s">
        <v>195</v>
      </c>
      <c r="D25" s="7" t="s">
        <v>180</v>
      </c>
      <c r="E25" s="6" t="s">
        <v>201</v>
      </c>
      <c r="F25" s="6" t="s">
        <v>202</v>
      </c>
      <c r="G25" s="6" t="s">
        <v>12</v>
      </c>
      <c r="H25" s="18">
        <v>147</v>
      </c>
      <c r="I25" s="18" t="s">
        <v>345</v>
      </c>
      <c r="J25" s="18"/>
      <c r="K25" s="17">
        <f t="shared" si="1"/>
        <v>77.37</v>
      </c>
      <c r="L25" s="6" t="s">
        <v>379</v>
      </c>
      <c r="M25" s="6" t="s">
        <v>382</v>
      </c>
      <c r="N25" s="43"/>
      <c r="O25" s="48"/>
      <c r="P25" s="48"/>
    </row>
    <row r="26" spans="1:16" s="24" customFormat="1" ht="31.5" customHeight="1">
      <c r="A26" s="31">
        <v>23</v>
      </c>
      <c r="B26" s="21" t="s">
        <v>64</v>
      </c>
      <c r="C26" s="32" t="s">
        <v>16</v>
      </c>
      <c r="D26" s="32" t="s">
        <v>65</v>
      </c>
      <c r="E26" s="21" t="s">
        <v>66</v>
      </c>
      <c r="F26" s="21" t="s">
        <v>67</v>
      </c>
      <c r="G26" s="21" t="s">
        <v>20</v>
      </c>
      <c r="H26" s="22">
        <v>122.25</v>
      </c>
      <c r="I26" s="22" t="s">
        <v>393</v>
      </c>
      <c r="J26" s="22">
        <v>80</v>
      </c>
      <c r="K26" s="23">
        <f>H26*0.25+I26*0.35+J26*0.15</f>
        <v>72.3825</v>
      </c>
      <c r="L26" s="21" t="s">
        <v>377</v>
      </c>
      <c r="M26" s="21" t="s">
        <v>381</v>
      </c>
      <c r="N26" s="43"/>
      <c r="O26" s="48"/>
      <c r="P26" s="48"/>
    </row>
    <row r="27" spans="1:16" s="29" customFormat="1" ht="31.5" customHeight="1">
      <c r="A27" s="33">
        <v>24</v>
      </c>
      <c r="B27" s="26" t="s">
        <v>64</v>
      </c>
      <c r="C27" s="27" t="s">
        <v>16</v>
      </c>
      <c r="D27" s="27" t="s">
        <v>65</v>
      </c>
      <c r="E27" s="26" t="s">
        <v>225</v>
      </c>
      <c r="F27" s="26" t="s">
        <v>226</v>
      </c>
      <c r="G27" s="26" t="s">
        <v>20</v>
      </c>
      <c r="H27" s="25">
        <v>114</v>
      </c>
      <c r="I27" s="25" t="s">
        <v>372</v>
      </c>
      <c r="J27" s="25">
        <v>80</v>
      </c>
      <c r="K27" s="28">
        <f>H27*0.25+I27*0.35+J27*0.15</f>
        <v>65.96600000000001</v>
      </c>
      <c r="L27" s="26" t="s">
        <v>378</v>
      </c>
      <c r="M27" s="26" t="s">
        <v>382</v>
      </c>
      <c r="N27" s="43"/>
      <c r="O27" s="48"/>
      <c r="P27" s="48"/>
    </row>
    <row r="28" spans="1:16" s="29" customFormat="1" ht="31.5" customHeight="1">
      <c r="A28" s="38">
        <v>25</v>
      </c>
      <c r="B28" s="26" t="s">
        <v>64</v>
      </c>
      <c r="C28" s="27" t="s">
        <v>16</v>
      </c>
      <c r="D28" s="27" t="s">
        <v>65</v>
      </c>
      <c r="E28" s="26" t="s">
        <v>68</v>
      </c>
      <c r="F28" s="26" t="s">
        <v>69</v>
      </c>
      <c r="G28" s="26" t="s">
        <v>12</v>
      </c>
      <c r="H28" s="25">
        <v>113.25</v>
      </c>
      <c r="I28" s="25" t="s">
        <v>371</v>
      </c>
      <c r="J28" s="25">
        <v>46.67</v>
      </c>
      <c r="K28" s="28">
        <f>H28*0.25+I28*0.35+J28*0.15</f>
        <v>63.691</v>
      </c>
      <c r="L28" s="26" t="s">
        <v>379</v>
      </c>
      <c r="M28" s="26" t="s">
        <v>382</v>
      </c>
      <c r="N28" s="43"/>
      <c r="O28" s="48"/>
      <c r="P28" s="48"/>
    </row>
    <row r="29" spans="1:16" s="24" customFormat="1" ht="31.5" customHeight="1">
      <c r="A29" s="31">
        <v>26</v>
      </c>
      <c r="B29" s="21" t="s">
        <v>70</v>
      </c>
      <c r="C29" s="32" t="s">
        <v>16</v>
      </c>
      <c r="D29" s="32" t="s">
        <v>65</v>
      </c>
      <c r="E29" s="21" t="s">
        <v>71</v>
      </c>
      <c r="F29" s="21" t="s">
        <v>72</v>
      </c>
      <c r="G29" s="21" t="s">
        <v>12</v>
      </c>
      <c r="H29" s="22">
        <v>128.5</v>
      </c>
      <c r="I29" s="22" t="s">
        <v>420</v>
      </c>
      <c r="J29" s="22">
        <v>80</v>
      </c>
      <c r="K29" s="23">
        <f>H29*0.25+I29*0.35+J29*0.15</f>
        <v>75.43599999999999</v>
      </c>
      <c r="L29" s="21" t="s">
        <v>377</v>
      </c>
      <c r="M29" s="21" t="s">
        <v>381</v>
      </c>
      <c r="N29" s="44"/>
      <c r="O29" s="49"/>
      <c r="P29" s="49"/>
    </row>
    <row r="30" spans="1:16" s="24" customFormat="1" ht="31.5" customHeight="1">
      <c r="A30" s="31">
        <v>27</v>
      </c>
      <c r="B30" s="21" t="s">
        <v>218</v>
      </c>
      <c r="C30" s="32" t="s">
        <v>219</v>
      </c>
      <c r="D30" s="32" t="s">
        <v>220</v>
      </c>
      <c r="E30" s="21" t="s">
        <v>221</v>
      </c>
      <c r="F30" s="21" t="s">
        <v>222</v>
      </c>
      <c r="G30" s="21" t="s">
        <v>12</v>
      </c>
      <c r="H30" s="22">
        <v>142.25</v>
      </c>
      <c r="I30" s="22" t="s">
        <v>394</v>
      </c>
      <c r="J30" s="22"/>
      <c r="K30" s="23">
        <f aca="true" t="shared" si="2" ref="K30:K44">H30*0.25+I30*0.5</f>
        <v>79.0625</v>
      </c>
      <c r="L30" s="21" t="s">
        <v>377</v>
      </c>
      <c r="M30" s="21" t="s">
        <v>381</v>
      </c>
      <c r="N30" s="42">
        <f>(I30+I31+I32+I33+I34+I35+I36+I37+I38+I39)/10</f>
        <v>81.59</v>
      </c>
      <c r="O30" s="47" t="s">
        <v>352</v>
      </c>
      <c r="P30" s="47" t="s">
        <v>347</v>
      </c>
    </row>
    <row r="31" spans="1:16" s="8" customFormat="1" ht="31.5" customHeight="1">
      <c r="A31" s="33">
        <v>28</v>
      </c>
      <c r="B31" s="6" t="s">
        <v>218</v>
      </c>
      <c r="C31" s="7" t="s">
        <v>219</v>
      </c>
      <c r="D31" s="7" t="s">
        <v>220</v>
      </c>
      <c r="E31" s="6" t="s">
        <v>223</v>
      </c>
      <c r="F31" s="6" t="s">
        <v>224</v>
      </c>
      <c r="G31" s="6" t="s">
        <v>12</v>
      </c>
      <c r="H31" s="18">
        <v>132</v>
      </c>
      <c r="I31" s="18" t="s">
        <v>348</v>
      </c>
      <c r="J31" s="18"/>
      <c r="K31" s="17">
        <f t="shared" si="2"/>
        <v>76.65</v>
      </c>
      <c r="L31" s="6" t="s">
        <v>378</v>
      </c>
      <c r="M31" s="6" t="s">
        <v>382</v>
      </c>
      <c r="N31" s="43"/>
      <c r="O31" s="48"/>
      <c r="P31" s="48"/>
    </row>
    <row r="32" spans="1:16" s="24" customFormat="1" ht="31.5" customHeight="1">
      <c r="A32" s="31">
        <v>29</v>
      </c>
      <c r="B32" s="21" t="s">
        <v>104</v>
      </c>
      <c r="C32" s="32" t="s">
        <v>16</v>
      </c>
      <c r="D32" s="32" t="s">
        <v>105</v>
      </c>
      <c r="E32" s="21" t="s">
        <v>106</v>
      </c>
      <c r="F32" s="21" t="s">
        <v>107</v>
      </c>
      <c r="G32" s="21" t="s">
        <v>20</v>
      </c>
      <c r="H32" s="22">
        <v>147.25</v>
      </c>
      <c r="I32" s="22" t="s">
        <v>395</v>
      </c>
      <c r="J32" s="22"/>
      <c r="K32" s="23">
        <f t="shared" si="2"/>
        <v>80.7125</v>
      </c>
      <c r="L32" s="21" t="s">
        <v>377</v>
      </c>
      <c r="M32" s="21" t="s">
        <v>381</v>
      </c>
      <c r="N32" s="43"/>
      <c r="O32" s="48"/>
      <c r="P32" s="48"/>
    </row>
    <row r="33" spans="1:16" s="8" customFormat="1" ht="31.5" customHeight="1">
      <c r="A33" s="33">
        <v>30</v>
      </c>
      <c r="B33" s="6" t="s">
        <v>104</v>
      </c>
      <c r="C33" s="7" t="s">
        <v>16</v>
      </c>
      <c r="D33" s="7" t="s">
        <v>105</v>
      </c>
      <c r="E33" s="6" t="s">
        <v>227</v>
      </c>
      <c r="F33" s="6" t="s">
        <v>228</v>
      </c>
      <c r="G33" s="6" t="s">
        <v>20</v>
      </c>
      <c r="H33" s="18">
        <v>111</v>
      </c>
      <c r="I33" s="18" t="s">
        <v>335</v>
      </c>
      <c r="J33" s="18"/>
      <c r="K33" s="17">
        <f t="shared" si="2"/>
        <v>65.65</v>
      </c>
      <c r="L33" s="6" t="s">
        <v>378</v>
      </c>
      <c r="M33" s="6" t="s">
        <v>382</v>
      </c>
      <c r="N33" s="43"/>
      <c r="O33" s="48"/>
      <c r="P33" s="48"/>
    </row>
    <row r="34" spans="1:16" s="24" customFormat="1" ht="31.5" customHeight="1">
      <c r="A34" s="31">
        <v>31</v>
      </c>
      <c r="B34" s="21" t="s">
        <v>143</v>
      </c>
      <c r="C34" s="32" t="s">
        <v>144</v>
      </c>
      <c r="D34" s="32" t="s">
        <v>145</v>
      </c>
      <c r="E34" s="21" t="s">
        <v>150</v>
      </c>
      <c r="F34" s="21" t="s">
        <v>151</v>
      </c>
      <c r="G34" s="21" t="s">
        <v>12</v>
      </c>
      <c r="H34" s="22">
        <v>142.25</v>
      </c>
      <c r="I34" s="22" t="s">
        <v>396</v>
      </c>
      <c r="J34" s="22"/>
      <c r="K34" s="23">
        <f t="shared" si="2"/>
        <v>78.9625</v>
      </c>
      <c r="L34" s="21" t="s">
        <v>377</v>
      </c>
      <c r="M34" s="21" t="s">
        <v>381</v>
      </c>
      <c r="N34" s="43"/>
      <c r="O34" s="48"/>
      <c r="P34" s="48"/>
    </row>
    <row r="35" spans="1:16" s="8" customFormat="1" ht="31.5" customHeight="1">
      <c r="A35" s="33">
        <v>32</v>
      </c>
      <c r="B35" s="6" t="s">
        <v>143</v>
      </c>
      <c r="C35" s="7" t="s">
        <v>144</v>
      </c>
      <c r="D35" s="7" t="s">
        <v>145</v>
      </c>
      <c r="E35" s="6" t="s">
        <v>146</v>
      </c>
      <c r="F35" s="6" t="s">
        <v>147</v>
      </c>
      <c r="G35" s="6" t="s">
        <v>12</v>
      </c>
      <c r="H35" s="18">
        <v>145</v>
      </c>
      <c r="I35" s="18" t="s">
        <v>349</v>
      </c>
      <c r="J35" s="18"/>
      <c r="K35" s="17">
        <f t="shared" si="2"/>
        <v>77.75</v>
      </c>
      <c r="L35" s="6" t="s">
        <v>378</v>
      </c>
      <c r="M35" s="6" t="s">
        <v>382</v>
      </c>
      <c r="N35" s="43"/>
      <c r="O35" s="48"/>
      <c r="P35" s="48"/>
    </row>
    <row r="36" spans="1:16" s="8" customFormat="1" ht="31.5" customHeight="1">
      <c r="A36" s="38">
        <v>33</v>
      </c>
      <c r="B36" s="6" t="s">
        <v>143</v>
      </c>
      <c r="C36" s="7" t="s">
        <v>144</v>
      </c>
      <c r="D36" s="7" t="s">
        <v>145</v>
      </c>
      <c r="E36" s="6" t="s">
        <v>148</v>
      </c>
      <c r="F36" s="6" t="s">
        <v>149</v>
      </c>
      <c r="G36" s="6" t="s">
        <v>12</v>
      </c>
      <c r="H36" s="18">
        <v>143.5</v>
      </c>
      <c r="I36" s="18" t="s">
        <v>330</v>
      </c>
      <c r="J36" s="18"/>
      <c r="K36" s="17">
        <f t="shared" si="2"/>
        <v>76.675</v>
      </c>
      <c r="L36" s="6" t="s">
        <v>379</v>
      </c>
      <c r="M36" s="6" t="s">
        <v>382</v>
      </c>
      <c r="N36" s="43"/>
      <c r="O36" s="48"/>
      <c r="P36" s="48"/>
    </row>
    <row r="37" spans="1:16" s="24" customFormat="1" ht="31.5" customHeight="1">
      <c r="A37" s="31">
        <v>34</v>
      </c>
      <c r="B37" s="21" t="s">
        <v>152</v>
      </c>
      <c r="C37" s="32" t="s">
        <v>153</v>
      </c>
      <c r="D37" s="32" t="s">
        <v>154</v>
      </c>
      <c r="E37" s="21" t="s">
        <v>155</v>
      </c>
      <c r="F37" s="21" t="s">
        <v>156</v>
      </c>
      <c r="G37" s="21" t="s">
        <v>12</v>
      </c>
      <c r="H37" s="22">
        <v>125.5</v>
      </c>
      <c r="I37" s="22" t="s">
        <v>397</v>
      </c>
      <c r="J37" s="22"/>
      <c r="K37" s="23">
        <f t="shared" si="2"/>
        <v>74.575</v>
      </c>
      <c r="L37" s="21" t="s">
        <v>377</v>
      </c>
      <c r="M37" s="21" t="s">
        <v>381</v>
      </c>
      <c r="N37" s="43"/>
      <c r="O37" s="48"/>
      <c r="P37" s="48"/>
    </row>
    <row r="38" spans="1:16" s="8" customFormat="1" ht="31.5" customHeight="1">
      <c r="A38" s="38">
        <v>35</v>
      </c>
      <c r="B38" s="6" t="s">
        <v>152</v>
      </c>
      <c r="C38" s="7" t="s">
        <v>153</v>
      </c>
      <c r="D38" s="7" t="s">
        <v>154</v>
      </c>
      <c r="E38" s="6" t="s">
        <v>159</v>
      </c>
      <c r="F38" s="6" t="s">
        <v>160</v>
      </c>
      <c r="G38" s="6" t="s">
        <v>12</v>
      </c>
      <c r="H38" s="18">
        <v>121.5</v>
      </c>
      <c r="I38" s="18" t="s">
        <v>351</v>
      </c>
      <c r="J38" s="18"/>
      <c r="K38" s="17">
        <f t="shared" si="2"/>
        <v>71.525</v>
      </c>
      <c r="L38" s="6" t="s">
        <v>378</v>
      </c>
      <c r="M38" s="6" t="s">
        <v>382</v>
      </c>
      <c r="N38" s="43"/>
      <c r="O38" s="48"/>
      <c r="P38" s="48"/>
    </row>
    <row r="39" spans="1:16" s="8" customFormat="1" ht="31.5" customHeight="1">
      <c r="A39" s="33">
        <v>36</v>
      </c>
      <c r="B39" s="6" t="s">
        <v>152</v>
      </c>
      <c r="C39" s="7" t="s">
        <v>153</v>
      </c>
      <c r="D39" s="7" t="s">
        <v>154</v>
      </c>
      <c r="E39" s="6" t="s">
        <v>157</v>
      </c>
      <c r="F39" s="6" t="s">
        <v>158</v>
      </c>
      <c r="G39" s="6" t="s">
        <v>20</v>
      </c>
      <c r="H39" s="18">
        <v>121.5</v>
      </c>
      <c r="I39" s="18" t="s">
        <v>350</v>
      </c>
      <c r="J39" s="18"/>
      <c r="K39" s="17">
        <f t="shared" si="2"/>
        <v>59.325</v>
      </c>
      <c r="L39" s="6" t="s">
        <v>379</v>
      </c>
      <c r="M39" s="6" t="s">
        <v>382</v>
      </c>
      <c r="N39" s="44"/>
      <c r="O39" s="49"/>
      <c r="P39" s="49"/>
    </row>
    <row r="40" spans="1:16" s="24" customFormat="1" ht="31.5" customHeight="1">
      <c r="A40" s="31">
        <v>37</v>
      </c>
      <c r="B40" s="21" t="s">
        <v>229</v>
      </c>
      <c r="C40" s="32" t="s">
        <v>230</v>
      </c>
      <c r="D40" s="32" t="s">
        <v>110</v>
      </c>
      <c r="E40" s="21" t="s">
        <v>231</v>
      </c>
      <c r="F40" s="21" t="s">
        <v>232</v>
      </c>
      <c r="G40" s="21" t="s">
        <v>20</v>
      </c>
      <c r="H40" s="22">
        <v>121.25</v>
      </c>
      <c r="I40" s="22" t="s">
        <v>398</v>
      </c>
      <c r="J40" s="22"/>
      <c r="K40" s="23">
        <f t="shared" si="2"/>
        <v>71.0925</v>
      </c>
      <c r="L40" s="21" t="s">
        <v>377</v>
      </c>
      <c r="M40" s="21" t="s">
        <v>381</v>
      </c>
      <c r="N40" s="42">
        <f>(I40+I41+I42+I43+I44+I45+I46+I47+I48+I49+I50+I51+I52+I53+I54+I55)/16</f>
        <v>78.14</v>
      </c>
      <c r="O40" s="47" t="s">
        <v>360</v>
      </c>
      <c r="P40" s="47" t="s">
        <v>347</v>
      </c>
    </row>
    <row r="41" spans="1:16" s="8" customFormat="1" ht="31.5" customHeight="1">
      <c r="A41" s="33">
        <v>38</v>
      </c>
      <c r="B41" s="6" t="s">
        <v>229</v>
      </c>
      <c r="C41" s="7" t="s">
        <v>230</v>
      </c>
      <c r="D41" s="7" t="s">
        <v>110</v>
      </c>
      <c r="E41" s="6" t="s">
        <v>233</v>
      </c>
      <c r="F41" s="6" t="s">
        <v>234</v>
      </c>
      <c r="G41" s="6" t="s">
        <v>12</v>
      </c>
      <c r="H41" s="18">
        <v>110.25</v>
      </c>
      <c r="I41" s="18" t="s">
        <v>357</v>
      </c>
      <c r="J41" s="18"/>
      <c r="K41" s="17">
        <f t="shared" si="2"/>
        <v>67.2425</v>
      </c>
      <c r="L41" s="6" t="s">
        <v>378</v>
      </c>
      <c r="M41" s="6" t="s">
        <v>382</v>
      </c>
      <c r="N41" s="43"/>
      <c r="O41" s="48"/>
      <c r="P41" s="48"/>
    </row>
    <row r="42" spans="1:16" s="24" customFormat="1" ht="31.5" customHeight="1">
      <c r="A42" s="31">
        <v>39</v>
      </c>
      <c r="B42" s="21" t="s">
        <v>108</v>
      </c>
      <c r="C42" s="32" t="s">
        <v>109</v>
      </c>
      <c r="D42" s="32" t="s">
        <v>110</v>
      </c>
      <c r="E42" s="21" t="s">
        <v>111</v>
      </c>
      <c r="F42" s="21" t="s">
        <v>112</v>
      </c>
      <c r="G42" s="21" t="s">
        <v>20</v>
      </c>
      <c r="H42" s="22">
        <v>136.75</v>
      </c>
      <c r="I42" s="22" t="s">
        <v>399</v>
      </c>
      <c r="J42" s="22"/>
      <c r="K42" s="23">
        <f t="shared" si="2"/>
        <v>72.67750000000001</v>
      </c>
      <c r="L42" s="21" t="s">
        <v>377</v>
      </c>
      <c r="M42" s="21" t="s">
        <v>381</v>
      </c>
      <c r="N42" s="43"/>
      <c r="O42" s="48"/>
      <c r="P42" s="48"/>
    </row>
    <row r="43" spans="1:16" s="8" customFormat="1" ht="31.5" customHeight="1">
      <c r="A43" s="33">
        <v>40</v>
      </c>
      <c r="B43" s="6" t="s">
        <v>108</v>
      </c>
      <c r="C43" s="7" t="s">
        <v>109</v>
      </c>
      <c r="D43" s="7" t="s">
        <v>110</v>
      </c>
      <c r="E43" s="6" t="s">
        <v>113</v>
      </c>
      <c r="F43" s="6" t="s">
        <v>114</v>
      </c>
      <c r="G43" s="6" t="s">
        <v>20</v>
      </c>
      <c r="H43" s="18">
        <v>131.75</v>
      </c>
      <c r="I43" s="18" t="s">
        <v>358</v>
      </c>
      <c r="J43" s="18"/>
      <c r="K43" s="17">
        <f t="shared" si="2"/>
        <v>71.5575</v>
      </c>
      <c r="L43" s="6" t="s">
        <v>378</v>
      </c>
      <c r="M43" s="6" t="s">
        <v>382</v>
      </c>
      <c r="N43" s="43"/>
      <c r="O43" s="48"/>
      <c r="P43" s="48"/>
    </row>
    <row r="44" spans="1:16" s="8" customFormat="1" ht="31.5" customHeight="1">
      <c r="A44" s="38">
        <v>41</v>
      </c>
      <c r="B44" s="6" t="s">
        <v>108</v>
      </c>
      <c r="C44" s="7" t="s">
        <v>109</v>
      </c>
      <c r="D44" s="7" t="s">
        <v>110</v>
      </c>
      <c r="E44" s="6" t="s">
        <v>115</v>
      </c>
      <c r="F44" s="6" t="s">
        <v>116</v>
      </c>
      <c r="G44" s="6" t="s">
        <v>20</v>
      </c>
      <c r="H44" s="18">
        <v>122.25</v>
      </c>
      <c r="I44" s="18" t="s">
        <v>359</v>
      </c>
      <c r="J44" s="18"/>
      <c r="K44" s="17">
        <f t="shared" si="2"/>
        <v>68.4825</v>
      </c>
      <c r="L44" s="6" t="s">
        <v>379</v>
      </c>
      <c r="M44" s="6" t="s">
        <v>382</v>
      </c>
      <c r="N44" s="43"/>
      <c r="O44" s="48"/>
      <c r="P44" s="48"/>
    </row>
    <row r="45" spans="1:16" s="24" customFormat="1" ht="31.5" customHeight="1">
      <c r="A45" s="31">
        <v>42</v>
      </c>
      <c r="B45" s="21" t="s">
        <v>237</v>
      </c>
      <c r="C45" s="21" t="s">
        <v>238</v>
      </c>
      <c r="D45" s="21" t="s">
        <v>400</v>
      </c>
      <c r="E45" s="21" t="s">
        <v>280</v>
      </c>
      <c r="F45" s="32" t="s">
        <v>284</v>
      </c>
      <c r="G45" s="32" t="s">
        <v>20</v>
      </c>
      <c r="H45" s="22">
        <v>131.5</v>
      </c>
      <c r="I45" s="22" t="s">
        <v>401</v>
      </c>
      <c r="J45" s="34">
        <v>72</v>
      </c>
      <c r="K45" s="23">
        <f aca="true" t="shared" si="3" ref="K45:K55">H45*0.25+I45*0.35+J45*0.15</f>
        <v>73.32</v>
      </c>
      <c r="L45" s="21" t="s">
        <v>377</v>
      </c>
      <c r="M45" s="21" t="s">
        <v>381</v>
      </c>
      <c r="N45" s="43"/>
      <c r="O45" s="48"/>
      <c r="P45" s="48"/>
    </row>
    <row r="46" spans="1:16" s="24" customFormat="1" ht="31.5" customHeight="1">
      <c r="A46" s="31">
        <v>43</v>
      </c>
      <c r="B46" s="21" t="s">
        <v>237</v>
      </c>
      <c r="C46" s="21" t="s">
        <v>238</v>
      </c>
      <c r="D46" s="21" t="s">
        <v>277</v>
      </c>
      <c r="E46" s="21" t="s">
        <v>247</v>
      </c>
      <c r="F46" s="32" t="s">
        <v>262</v>
      </c>
      <c r="G46" s="21" t="s">
        <v>12</v>
      </c>
      <c r="H46" s="22">
        <v>129.25</v>
      </c>
      <c r="I46" s="22">
        <v>82</v>
      </c>
      <c r="J46" s="35">
        <v>67</v>
      </c>
      <c r="K46" s="23">
        <f t="shared" si="3"/>
        <v>71.0625</v>
      </c>
      <c r="L46" s="21" t="s">
        <v>378</v>
      </c>
      <c r="M46" s="21" t="s">
        <v>381</v>
      </c>
      <c r="N46" s="43"/>
      <c r="O46" s="48"/>
      <c r="P46" s="48"/>
    </row>
    <row r="47" spans="1:16" s="24" customFormat="1" ht="31.5" customHeight="1">
      <c r="A47" s="31">
        <v>44</v>
      </c>
      <c r="B47" s="21" t="s">
        <v>237</v>
      </c>
      <c r="C47" s="21" t="s">
        <v>238</v>
      </c>
      <c r="D47" s="21" t="s">
        <v>277</v>
      </c>
      <c r="E47" s="21" t="s">
        <v>248</v>
      </c>
      <c r="F47" s="32" t="s">
        <v>263</v>
      </c>
      <c r="G47" s="21" t="s">
        <v>20</v>
      </c>
      <c r="H47" s="22">
        <v>121.25</v>
      </c>
      <c r="I47" s="22" t="s">
        <v>402</v>
      </c>
      <c r="J47" s="34">
        <v>70</v>
      </c>
      <c r="K47" s="23">
        <f t="shared" si="3"/>
        <v>70.5205</v>
      </c>
      <c r="L47" s="21" t="s">
        <v>379</v>
      </c>
      <c r="M47" s="21" t="s">
        <v>381</v>
      </c>
      <c r="N47" s="43"/>
      <c r="O47" s="48"/>
      <c r="P47" s="48"/>
    </row>
    <row r="48" spans="1:16" s="8" customFormat="1" ht="31.5" customHeight="1">
      <c r="A48" s="33">
        <v>45</v>
      </c>
      <c r="B48" s="6" t="s">
        <v>237</v>
      </c>
      <c r="C48" s="6" t="s">
        <v>238</v>
      </c>
      <c r="D48" s="6" t="s">
        <v>277</v>
      </c>
      <c r="E48" s="6" t="s">
        <v>278</v>
      </c>
      <c r="F48" s="7" t="s">
        <v>282</v>
      </c>
      <c r="G48" s="7" t="s">
        <v>20</v>
      </c>
      <c r="H48" s="18">
        <v>137</v>
      </c>
      <c r="I48" s="18">
        <v>71</v>
      </c>
      <c r="J48" s="19">
        <v>65</v>
      </c>
      <c r="K48" s="17">
        <f t="shared" si="3"/>
        <v>68.85</v>
      </c>
      <c r="L48" s="6" t="s">
        <v>403</v>
      </c>
      <c r="M48" s="6" t="s">
        <v>427</v>
      </c>
      <c r="N48" s="43"/>
      <c r="O48" s="48"/>
      <c r="P48" s="48"/>
    </row>
    <row r="49" spans="1:16" s="8" customFormat="1" ht="31.5" customHeight="1">
      <c r="A49" s="33">
        <v>46</v>
      </c>
      <c r="B49" s="6" t="s">
        <v>237</v>
      </c>
      <c r="C49" s="6" t="s">
        <v>238</v>
      </c>
      <c r="D49" s="6" t="s">
        <v>277</v>
      </c>
      <c r="E49" s="6" t="s">
        <v>281</v>
      </c>
      <c r="F49" s="7" t="s">
        <v>285</v>
      </c>
      <c r="G49" s="7" t="s">
        <v>20</v>
      </c>
      <c r="H49" s="18">
        <v>129</v>
      </c>
      <c r="I49" s="18">
        <v>67.8</v>
      </c>
      <c r="J49" s="19">
        <v>77</v>
      </c>
      <c r="K49" s="17">
        <f t="shared" si="3"/>
        <v>67.53</v>
      </c>
      <c r="L49" s="6" t="s">
        <v>404</v>
      </c>
      <c r="M49" s="6" t="s">
        <v>427</v>
      </c>
      <c r="N49" s="43"/>
      <c r="O49" s="48"/>
      <c r="P49" s="48"/>
    </row>
    <row r="50" spans="1:16" s="24" customFormat="1" ht="31.5" customHeight="1">
      <c r="A50" s="31">
        <v>47</v>
      </c>
      <c r="B50" s="21" t="s">
        <v>237</v>
      </c>
      <c r="C50" s="21" t="s">
        <v>238</v>
      </c>
      <c r="D50" s="21" t="s">
        <v>277</v>
      </c>
      <c r="E50" s="21" t="s">
        <v>279</v>
      </c>
      <c r="F50" s="32" t="s">
        <v>283</v>
      </c>
      <c r="G50" s="32" t="s">
        <v>20</v>
      </c>
      <c r="H50" s="22">
        <v>135.5</v>
      </c>
      <c r="I50" s="22" t="s">
        <v>425</v>
      </c>
      <c r="J50" s="35">
        <v>0</v>
      </c>
      <c r="K50" s="23">
        <f t="shared" si="3"/>
        <v>63.863</v>
      </c>
      <c r="L50" s="21" t="s">
        <v>405</v>
      </c>
      <c r="M50" s="21" t="s">
        <v>426</v>
      </c>
      <c r="N50" s="43"/>
      <c r="O50" s="48"/>
      <c r="P50" s="48"/>
    </row>
    <row r="51" spans="1:16" s="24" customFormat="1" ht="31.5" customHeight="1">
      <c r="A51" s="33">
        <v>48</v>
      </c>
      <c r="B51" s="26" t="s">
        <v>239</v>
      </c>
      <c r="C51" s="26" t="s">
        <v>240</v>
      </c>
      <c r="D51" s="26" t="s">
        <v>400</v>
      </c>
      <c r="E51" s="26" t="s">
        <v>287</v>
      </c>
      <c r="F51" s="27" t="s">
        <v>289</v>
      </c>
      <c r="G51" s="27" t="s">
        <v>20</v>
      </c>
      <c r="H51" s="25">
        <v>130.5</v>
      </c>
      <c r="I51" s="25">
        <v>71.5</v>
      </c>
      <c r="J51" s="19">
        <v>77</v>
      </c>
      <c r="K51" s="28">
        <f>H51*0.25+I51*0.35+J51*0.15</f>
        <v>69.2</v>
      </c>
      <c r="L51" s="26" t="s">
        <v>377</v>
      </c>
      <c r="M51" s="26" t="s">
        <v>421</v>
      </c>
      <c r="N51" s="43"/>
      <c r="O51" s="48"/>
      <c r="P51" s="48"/>
    </row>
    <row r="52" spans="1:16" s="29" customFormat="1" ht="31.5" customHeight="1">
      <c r="A52" s="31">
        <v>49</v>
      </c>
      <c r="B52" s="21" t="s">
        <v>239</v>
      </c>
      <c r="C52" s="21" t="s">
        <v>240</v>
      </c>
      <c r="D52" s="21" t="s">
        <v>277</v>
      </c>
      <c r="E52" s="21" t="s">
        <v>286</v>
      </c>
      <c r="F52" s="32" t="s">
        <v>288</v>
      </c>
      <c r="G52" s="32" t="s">
        <v>20</v>
      </c>
      <c r="H52" s="22">
        <v>145.75</v>
      </c>
      <c r="I52" s="22">
        <v>89.2</v>
      </c>
      <c r="J52" s="35">
        <v>0</v>
      </c>
      <c r="K52" s="23">
        <f>H52*0.25+I52*0.35+J52*0.15</f>
        <v>67.6575</v>
      </c>
      <c r="L52" s="21" t="s">
        <v>378</v>
      </c>
      <c r="M52" s="21" t="s">
        <v>381</v>
      </c>
      <c r="N52" s="43"/>
      <c r="O52" s="48"/>
      <c r="P52" s="48"/>
    </row>
    <row r="53" spans="1:16" s="29" customFormat="1" ht="31.5" customHeight="1">
      <c r="A53" s="33">
        <v>50</v>
      </c>
      <c r="B53" s="26" t="s">
        <v>239</v>
      </c>
      <c r="C53" s="26" t="s">
        <v>240</v>
      </c>
      <c r="D53" s="26" t="s">
        <v>400</v>
      </c>
      <c r="E53" s="26" t="s">
        <v>249</v>
      </c>
      <c r="F53" s="27" t="s">
        <v>264</v>
      </c>
      <c r="G53" s="26" t="s">
        <v>12</v>
      </c>
      <c r="H53" s="25">
        <v>131</v>
      </c>
      <c r="I53" s="25">
        <v>67.7</v>
      </c>
      <c r="J53" s="19">
        <v>67</v>
      </c>
      <c r="K53" s="28">
        <f>H53*0.25+I53*0.35+J53*0.15</f>
        <v>66.495</v>
      </c>
      <c r="L53" s="26" t="s">
        <v>379</v>
      </c>
      <c r="M53" s="26" t="s">
        <v>421</v>
      </c>
      <c r="N53" s="43"/>
      <c r="O53" s="48"/>
      <c r="P53" s="48"/>
    </row>
    <row r="54" spans="1:16" s="24" customFormat="1" ht="31.5" customHeight="1">
      <c r="A54" s="31">
        <v>51</v>
      </c>
      <c r="B54" s="21" t="s">
        <v>241</v>
      </c>
      <c r="C54" s="21" t="s">
        <v>242</v>
      </c>
      <c r="D54" s="21" t="s">
        <v>277</v>
      </c>
      <c r="E54" s="21" t="s">
        <v>250</v>
      </c>
      <c r="F54" s="32" t="s">
        <v>265</v>
      </c>
      <c r="G54" s="21" t="s">
        <v>20</v>
      </c>
      <c r="H54" s="22">
        <v>130.75</v>
      </c>
      <c r="I54" s="22">
        <v>84.6</v>
      </c>
      <c r="J54" s="34">
        <v>64</v>
      </c>
      <c r="K54" s="23">
        <f t="shared" si="3"/>
        <v>71.8975</v>
      </c>
      <c r="L54" s="21" t="s">
        <v>377</v>
      </c>
      <c r="M54" s="21" t="s">
        <v>381</v>
      </c>
      <c r="N54" s="43"/>
      <c r="O54" s="48"/>
      <c r="P54" s="48"/>
    </row>
    <row r="55" spans="1:16" s="8" customFormat="1" ht="31.5" customHeight="1">
      <c r="A55" s="33">
        <v>52</v>
      </c>
      <c r="B55" s="6" t="s">
        <v>241</v>
      </c>
      <c r="C55" s="6" t="s">
        <v>242</v>
      </c>
      <c r="D55" s="6" t="s">
        <v>277</v>
      </c>
      <c r="E55" s="6" t="s">
        <v>251</v>
      </c>
      <c r="F55" s="7" t="s">
        <v>266</v>
      </c>
      <c r="G55" s="6" t="s">
        <v>20</v>
      </c>
      <c r="H55" s="18">
        <v>117.25</v>
      </c>
      <c r="I55" s="18">
        <v>70.2</v>
      </c>
      <c r="J55" s="19">
        <v>64</v>
      </c>
      <c r="K55" s="17">
        <f t="shared" si="3"/>
        <v>63.4825</v>
      </c>
      <c r="L55" s="6" t="s">
        <v>378</v>
      </c>
      <c r="M55" s="6" t="s">
        <v>382</v>
      </c>
      <c r="N55" s="44"/>
      <c r="O55" s="49"/>
      <c r="P55" s="49"/>
    </row>
    <row r="56" spans="1:16" s="24" customFormat="1" ht="31.5" customHeight="1">
      <c r="A56" s="31">
        <v>53</v>
      </c>
      <c r="B56" s="21" t="s">
        <v>117</v>
      </c>
      <c r="C56" s="32" t="s">
        <v>118</v>
      </c>
      <c r="D56" s="32" t="s">
        <v>119</v>
      </c>
      <c r="E56" s="21" t="s">
        <v>122</v>
      </c>
      <c r="F56" s="21" t="s">
        <v>123</v>
      </c>
      <c r="G56" s="21" t="s">
        <v>20</v>
      </c>
      <c r="H56" s="22">
        <v>117.25</v>
      </c>
      <c r="I56" s="22" t="s">
        <v>314</v>
      </c>
      <c r="J56" s="22"/>
      <c r="K56" s="23">
        <f aca="true" t="shared" si="4" ref="K56:K77">H56*0.25+I56*0.5</f>
        <v>69.2825</v>
      </c>
      <c r="L56" s="21" t="s">
        <v>377</v>
      </c>
      <c r="M56" s="21" t="s">
        <v>381</v>
      </c>
      <c r="N56" s="42">
        <f>(I56+I57+I58+I59+I60+I61+I62+I63+I64+I65)/10</f>
        <v>81.27799999999999</v>
      </c>
      <c r="O56" s="47" t="s">
        <v>326</v>
      </c>
      <c r="P56" s="47" t="s">
        <v>328</v>
      </c>
    </row>
    <row r="57" spans="1:16" s="8" customFormat="1" ht="31.5" customHeight="1">
      <c r="A57" s="33">
        <v>54</v>
      </c>
      <c r="B57" s="6" t="s">
        <v>117</v>
      </c>
      <c r="C57" s="7" t="s">
        <v>118</v>
      </c>
      <c r="D57" s="7" t="s">
        <v>119</v>
      </c>
      <c r="E57" s="6" t="s">
        <v>120</v>
      </c>
      <c r="F57" s="6" t="s">
        <v>121</v>
      </c>
      <c r="G57" s="6" t="s">
        <v>20</v>
      </c>
      <c r="H57" s="18">
        <v>119.5</v>
      </c>
      <c r="I57" s="18" t="s">
        <v>313</v>
      </c>
      <c r="J57" s="18"/>
      <c r="K57" s="17">
        <f t="shared" si="4"/>
        <v>68.265</v>
      </c>
      <c r="L57" s="6" t="s">
        <v>378</v>
      </c>
      <c r="M57" s="6" t="s">
        <v>382</v>
      </c>
      <c r="N57" s="43"/>
      <c r="O57" s="48"/>
      <c r="P57" s="48"/>
    </row>
    <row r="58" spans="1:16" s="8" customFormat="1" ht="31.5" customHeight="1">
      <c r="A58" s="33">
        <v>55</v>
      </c>
      <c r="B58" s="6" t="s">
        <v>117</v>
      </c>
      <c r="C58" s="7" t="s">
        <v>118</v>
      </c>
      <c r="D58" s="7" t="s">
        <v>119</v>
      </c>
      <c r="E58" s="6" t="s">
        <v>124</v>
      </c>
      <c r="F58" s="6" t="s">
        <v>125</v>
      </c>
      <c r="G58" s="6" t="s">
        <v>20</v>
      </c>
      <c r="H58" s="18">
        <v>116.25</v>
      </c>
      <c r="I58" s="18" t="s">
        <v>315</v>
      </c>
      <c r="J58" s="18"/>
      <c r="K58" s="17">
        <f t="shared" si="4"/>
        <v>67.5925</v>
      </c>
      <c r="L58" s="6" t="s">
        <v>379</v>
      </c>
      <c r="M58" s="6" t="s">
        <v>382</v>
      </c>
      <c r="N58" s="43"/>
      <c r="O58" s="48"/>
      <c r="P58" s="48"/>
    </row>
    <row r="59" spans="1:16" s="24" customFormat="1" ht="31.5" customHeight="1">
      <c r="A59" s="31">
        <v>56</v>
      </c>
      <c r="B59" s="21" t="s">
        <v>126</v>
      </c>
      <c r="C59" s="32" t="s">
        <v>127</v>
      </c>
      <c r="D59" s="32" t="s">
        <v>119</v>
      </c>
      <c r="E59" s="21" t="s">
        <v>128</v>
      </c>
      <c r="F59" s="21" t="s">
        <v>129</v>
      </c>
      <c r="G59" s="21" t="s">
        <v>20</v>
      </c>
      <c r="H59" s="22">
        <v>142.25</v>
      </c>
      <c r="I59" s="22" t="s">
        <v>316</v>
      </c>
      <c r="J59" s="22"/>
      <c r="K59" s="23">
        <f t="shared" si="4"/>
        <v>73.5025</v>
      </c>
      <c r="L59" s="21" t="s">
        <v>377</v>
      </c>
      <c r="M59" s="21" t="s">
        <v>381</v>
      </c>
      <c r="N59" s="43"/>
      <c r="O59" s="48"/>
      <c r="P59" s="48"/>
    </row>
    <row r="60" spans="1:16" s="8" customFormat="1" ht="31.5" customHeight="1">
      <c r="A60" s="33">
        <v>57</v>
      </c>
      <c r="B60" s="6" t="s">
        <v>126</v>
      </c>
      <c r="C60" s="7" t="s">
        <v>127</v>
      </c>
      <c r="D60" s="7" t="s">
        <v>119</v>
      </c>
      <c r="E60" s="6" t="s">
        <v>130</v>
      </c>
      <c r="F60" s="6" t="s">
        <v>131</v>
      </c>
      <c r="G60" s="6" t="s">
        <v>20</v>
      </c>
      <c r="H60" s="18">
        <v>131.25</v>
      </c>
      <c r="I60" s="18">
        <v>81.2</v>
      </c>
      <c r="J60" s="18"/>
      <c r="K60" s="17">
        <f t="shared" si="4"/>
        <v>73.4125</v>
      </c>
      <c r="L60" s="6" t="s">
        <v>378</v>
      </c>
      <c r="M60" s="6" t="s">
        <v>382</v>
      </c>
      <c r="N60" s="43"/>
      <c r="O60" s="48"/>
      <c r="P60" s="48"/>
    </row>
    <row r="61" spans="1:16" s="8" customFormat="1" ht="31.5" customHeight="1">
      <c r="A61" s="33">
        <v>58</v>
      </c>
      <c r="B61" s="6" t="s">
        <v>126</v>
      </c>
      <c r="C61" s="7" t="s">
        <v>127</v>
      </c>
      <c r="D61" s="7" t="s">
        <v>119</v>
      </c>
      <c r="E61" s="6" t="s">
        <v>132</v>
      </c>
      <c r="F61" s="6" t="s">
        <v>133</v>
      </c>
      <c r="G61" s="6" t="s">
        <v>12</v>
      </c>
      <c r="H61" s="18">
        <v>124.25</v>
      </c>
      <c r="I61" s="18" t="s">
        <v>317</v>
      </c>
      <c r="J61" s="18"/>
      <c r="K61" s="17">
        <f t="shared" si="4"/>
        <v>73.3725</v>
      </c>
      <c r="L61" s="6" t="s">
        <v>379</v>
      </c>
      <c r="M61" s="6" t="s">
        <v>382</v>
      </c>
      <c r="N61" s="43"/>
      <c r="O61" s="48"/>
      <c r="P61" s="48"/>
    </row>
    <row r="62" spans="1:16" s="24" customFormat="1" ht="31.5" customHeight="1">
      <c r="A62" s="31">
        <v>59</v>
      </c>
      <c r="B62" s="21" t="s">
        <v>90</v>
      </c>
      <c r="C62" s="32" t="s">
        <v>91</v>
      </c>
      <c r="D62" s="32" t="s">
        <v>92</v>
      </c>
      <c r="E62" s="21" t="s">
        <v>93</v>
      </c>
      <c r="F62" s="21" t="s">
        <v>94</v>
      </c>
      <c r="G62" s="21" t="s">
        <v>20</v>
      </c>
      <c r="H62" s="22">
        <v>139.5</v>
      </c>
      <c r="I62" s="22" t="s">
        <v>318</v>
      </c>
      <c r="J62" s="22"/>
      <c r="K62" s="23">
        <f t="shared" si="4"/>
        <v>78.455</v>
      </c>
      <c r="L62" s="21" t="s">
        <v>377</v>
      </c>
      <c r="M62" s="21" t="s">
        <v>381</v>
      </c>
      <c r="N62" s="43"/>
      <c r="O62" s="48"/>
      <c r="P62" s="48"/>
    </row>
    <row r="63" spans="1:16" s="8" customFormat="1" ht="31.5" customHeight="1">
      <c r="A63" s="33">
        <v>60</v>
      </c>
      <c r="B63" s="6" t="s">
        <v>90</v>
      </c>
      <c r="C63" s="7" t="s">
        <v>91</v>
      </c>
      <c r="D63" s="7" t="s">
        <v>92</v>
      </c>
      <c r="E63" s="6" t="s">
        <v>97</v>
      </c>
      <c r="F63" s="6" t="s">
        <v>98</v>
      </c>
      <c r="G63" s="6" t="s">
        <v>20</v>
      </c>
      <c r="H63" s="18">
        <v>128.75</v>
      </c>
      <c r="I63" s="18" t="s">
        <v>320</v>
      </c>
      <c r="J63" s="18"/>
      <c r="K63" s="17">
        <f t="shared" si="4"/>
        <v>74.8175</v>
      </c>
      <c r="L63" s="6" t="s">
        <v>378</v>
      </c>
      <c r="M63" s="6" t="s">
        <v>382</v>
      </c>
      <c r="N63" s="43"/>
      <c r="O63" s="48"/>
      <c r="P63" s="48"/>
    </row>
    <row r="64" spans="1:16" s="8" customFormat="1" ht="31.5" customHeight="1">
      <c r="A64" s="33">
        <v>61</v>
      </c>
      <c r="B64" s="6" t="s">
        <v>90</v>
      </c>
      <c r="C64" s="7" t="s">
        <v>91</v>
      </c>
      <c r="D64" s="7" t="s">
        <v>92</v>
      </c>
      <c r="E64" s="6" t="s">
        <v>95</v>
      </c>
      <c r="F64" s="6" t="s">
        <v>96</v>
      </c>
      <c r="G64" s="6" t="s">
        <v>12</v>
      </c>
      <c r="H64" s="18">
        <v>139.25</v>
      </c>
      <c r="I64" s="18" t="s">
        <v>319</v>
      </c>
      <c r="J64" s="18"/>
      <c r="K64" s="17">
        <f t="shared" si="4"/>
        <v>74.7025</v>
      </c>
      <c r="L64" s="6" t="s">
        <v>379</v>
      </c>
      <c r="M64" s="6" t="s">
        <v>382</v>
      </c>
      <c r="N64" s="43"/>
      <c r="O64" s="48"/>
      <c r="P64" s="48"/>
    </row>
    <row r="65" spans="1:16" s="24" customFormat="1" ht="31.5" customHeight="1">
      <c r="A65" s="31">
        <v>62</v>
      </c>
      <c r="B65" s="21" t="s">
        <v>99</v>
      </c>
      <c r="C65" s="32" t="s">
        <v>100</v>
      </c>
      <c r="D65" s="32" t="s">
        <v>101</v>
      </c>
      <c r="E65" s="21" t="s">
        <v>102</v>
      </c>
      <c r="F65" s="21" t="s">
        <v>103</v>
      </c>
      <c r="G65" s="21" t="s">
        <v>12</v>
      </c>
      <c r="H65" s="22">
        <v>128.25</v>
      </c>
      <c r="I65" s="22">
        <v>85.1</v>
      </c>
      <c r="J65" s="22"/>
      <c r="K65" s="23">
        <f t="shared" si="4"/>
        <v>74.6125</v>
      </c>
      <c r="L65" s="21" t="s">
        <v>377</v>
      </c>
      <c r="M65" s="21" t="s">
        <v>381</v>
      </c>
      <c r="N65" s="44"/>
      <c r="O65" s="49"/>
      <c r="P65" s="49"/>
    </row>
    <row r="66" spans="1:16" s="24" customFormat="1" ht="31.5" customHeight="1">
      <c r="A66" s="31">
        <v>63</v>
      </c>
      <c r="B66" s="21" t="s">
        <v>134</v>
      </c>
      <c r="C66" s="32" t="s">
        <v>135</v>
      </c>
      <c r="D66" s="32" t="s">
        <v>136</v>
      </c>
      <c r="E66" s="21" t="s">
        <v>137</v>
      </c>
      <c r="F66" s="21" t="s">
        <v>138</v>
      </c>
      <c r="G66" s="21" t="s">
        <v>12</v>
      </c>
      <c r="H66" s="22">
        <v>157</v>
      </c>
      <c r="I66" s="22" t="s">
        <v>407</v>
      </c>
      <c r="J66" s="22"/>
      <c r="K66" s="23">
        <f t="shared" si="4"/>
        <v>80.7</v>
      </c>
      <c r="L66" s="21" t="s">
        <v>377</v>
      </c>
      <c r="M66" s="21" t="s">
        <v>381</v>
      </c>
      <c r="N66" s="42">
        <v>78.06</v>
      </c>
      <c r="O66" s="47" t="s">
        <v>338</v>
      </c>
      <c r="P66" s="47" t="s">
        <v>339</v>
      </c>
    </row>
    <row r="67" spans="1:16" s="8" customFormat="1" ht="31.5" customHeight="1">
      <c r="A67" s="33">
        <v>64</v>
      </c>
      <c r="B67" s="6" t="s">
        <v>134</v>
      </c>
      <c r="C67" s="7" t="s">
        <v>135</v>
      </c>
      <c r="D67" s="7" t="s">
        <v>136</v>
      </c>
      <c r="E67" s="6" t="s">
        <v>141</v>
      </c>
      <c r="F67" s="6" t="s">
        <v>142</v>
      </c>
      <c r="G67" s="6" t="s">
        <v>20</v>
      </c>
      <c r="H67" s="18">
        <v>128</v>
      </c>
      <c r="I67" s="18" t="s">
        <v>330</v>
      </c>
      <c r="J67" s="18"/>
      <c r="K67" s="17">
        <f t="shared" si="4"/>
        <v>72.8</v>
      </c>
      <c r="L67" s="6" t="s">
        <v>378</v>
      </c>
      <c r="M67" s="6" t="s">
        <v>382</v>
      </c>
      <c r="N67" s="43"/>
      <c r="O67" s="48"/>
      <c r="P67" s="48"/>
    </row>
    <row r="68" spans="1:16" s="8" customFormat="1" ht="31.5" customHeight="1">
      <c r="A68" s="33">
        <v>65</v>
      </c>
      <c r="B68" s="6" t="s">
        <v>134</v>
      </c>
      <c r="C68" s="7" t="s">
        <v>135</v>
      </c>
      <c r="D68" s="7" t="s">
        <v>136</v>
      </c>
      <c r="E68" s="6" t="s">
        <v>139</v>
      </c>
      <c r="F68" s="6" t="s">
        <v>140</v>
      </c>
      <c r="G68" s="6" t="s">
        <v>20</v>
      </c>
      <c r="H68" s="18">
        <v>131.75</v>
      </c>
      <c r="I68" s="18" t="s">
        <v>329</v>
      </c>
      <c r="J68" s="18"/>
      <c r="K68" s="17">
        <f t="shared" si="4"/>
        <v>72.7875</v>
      </c>
      <c r="L68" s="6" t="s">
        <v>379</v>
      </c>
      <c r="M68" s="6" t="s">
        <v>382</v>
      </c>
      <c r="N68" s="43"/>
      <c r="O68" s="48"/>
      <c r="P68" s="48"/>
    </row>
    <row r="69" spans="1:16" s="24" customFormat="1" ht="31.5" customHeight="1">
      <c r="A69" s="31">
        <v>66</v>
      </c>
      <c r="B69" s="21" t="s">
        <v>25</v>
      </c>
      <c r="C69" s="32" t="s">
        <v>26</v>
      </c>
      <c r="D69" s="32" t="s">
        <v>27</v>
      </c>
      <c r="E69" s="21" t="s">
        <v>30</v>
      </c>
      <c r="F69" s="21" t="s">
        <v>31</v>
      </c>
      <c r="G69" s="21" t="s">
        <v>20</v>
      </c>
      <c r="H69" s="22">
        <v>135</v>
      </c>
      <c r="I69" s="22" t="s">
        <v>408</v>
      </c>
      <c r="J69" s="22"/>
      <c r="K69" s="23">
        <f t="shared" si="4"/>
        <v>72.03999999999999</v>
      </c>
      <c r="L69" s="21" t="s">
        <v>377</v>
      </c>
      <c r="M69" s="21" t="s">
        <v>381</v>
      </c>
      <c r="N69" s="43"/>
      <c r="O69" s="48"/>
      <c r="P69" s="48"/>
    </row>
    <row r="70" spans="1:16" s="8" customFormat="1" ht="31.5" customHeight="1">
      <c r="A70" s="33">
        <v>67</v>
      </c>
      <c r="B70" s="6" t="s">
        <v>25</v>
      </c>
      <c r="C70" s="7" t="s">
        <v>26</v>
      </c>
      <c r="D70" s="7" t="s">
        <v>27</v>
      </c>
      <c r="E70" s="6" t="s">
        <v>32</v>
      </c>
      <c r="F70" s="6" t="s">
        <v>33</v>
      </c>
      <c r="G70" s="6" t="s">
        <v>20</v>
      </c>
      <c r="H70" s="18">
        <v>128.75</v>
      </c>
      <c r="I70" s="18" t="s">
        <v>332</v>
      </c>
      <c r="J70" s="18"/>
      <c r="K70" s="17">
        <f t="shared" si="4"/>
        <v>70.9375</v>
      </c>
      <c r="L70" s="6" t="s">
        <v>378</v>
      </c>
      <c r="M70" s="6" t="s">
        <v>382</v>
      </c>
      <c r="N70" s="43"/>
      <c r="O70" s="48"/>
      <c r="P70" s="48"/>
    </row>
    <row r="71" spans="1:16" s="8" customFormat="1" ht="31.5" customHeight="1">
      <c r="A71" s="33">
        <v>68</v>
      </c>
      <c r="B71" s="6" t="s">
        <v>25</v>
      </c>
      <c r="C71" s="7" t="s">
        <v>26</v>
      </c>
      <c r="D71" s="7" t="s">
        <v>27</v>
      </c>
      <c r="E71" s="6" t="s">
        <v>28</v>
      </c>
      <c r="F71" s="6" t="s">
        <v>29</v>
      </c>
      <c r="G71" s="6" t="s">
        <v>12</v>
      </c>
      <c r="H71" s="18">
        <v>137</v>
      </c>
      <c r="I71" s="18" t="s">
        <v>331</v>
      </c>
      <c r="J71" s="18"/>
      <c r="K71" s="17">
        <f t="shared" si="4"/>
        <v>68.25</v>
      </c>
      <c r="L71" s="6" t="s">
        <v>379</v>
      </c>
      <c r="M71" s="6" t="s">
        <v>382</v>
      </c>
      <c r="N71" s="43"/>
      <c r="O71" s="48"/>
      <c r="P71" s="48"/>
    </row>
    <row r="72" spans="1:16" s="24" customFormat="1" ht="31.5" customHeight="1">
      <c r="A72" s="31">
        <v>69</v>
      </c>
      <c r="B72" s="21" t="s">
        <v>34</v>
      </c>
      <c r="C72" s="32" t="s">
        <v>26</v>
      </c>
      <c r="D72" s="32" t="s">
        <v>27</v>
      </c>
      <c r="E72" s="21" t="s">
        <v>35</v>
      </c>
      <c r="F72" s="21" t="s">
        <v>36</v>
      </c>
      <c r="G72" s="21" t="s">
        <v>20</v>
      </c>
      <c r="H72" s="22">
        <v>155</v>
      </c>
      <c r="I72" s="22" t="s">
        <v>409</v>
      </c>
      <c r="J72" s="22"/>
      <c r="K72" s="23">
        <f t="shared" si="4"/>
        <v>78.53</v>
      </c>
      <c r="L72" s="21" t="s">
        <v>377</v>
      </c>
      <c r="M72" s="21" t="s">
        <v>381</v>
      </c>
      <c r="N72" s="43"/>
      <c r="O72" s="48"/>
      <c r="P72" s="48"/>
    </row>
    <row r="73" spans="1:16" s="8" customFormat="1" ht="31.5" customHeight="1">
      <c r="A73" s="33">
        <v>70</v>
      </c>
      <c r="B73" s="6" t="s">
        <v>34</v>
      </c>
      <c r="C73" s="7" t="s">
        <v>26</v>
      </c>
      <c r="D73" s="7" t="s">
        <v>27</v>
      </c>
      <c r="E73" s="6" t="s">
        <v>39</v>
      </c>
      <c r="F73" s="6" t="s">
        <v>40</v>
      </c>
      <c r="G73" s="6" t="s">
        <v>12</v>
      </c>
      <c r="H73" s="18">
        <v>124</v>
      </c>
      <c r="I73" s="18" t="s">
        <v>334</v>
      </c>
      <c r="J73" s="18"/>
      <c r="K73" s="17">
        <f t="shared" si="4"/>
        <v>74.2</v>
      </c>
      <c r="L73" s="6" t="s">
        <v>378</v>
      </c>
      <c r="M73" s="6" t="s">
        <v>382</v>
      </c>
      <c r="N73" s="43"/>
      <c r="O73" s="48"/>
      <c r="P73" s="48"/>
    </row>
    <row r="74" spans="1:16" s="8" customFormat="1" ht="31.5" customHeight="1">
      <c r="A74" s="33">
        <v>71</v>
      </c>
      <c r="B74" s="6" t="s">
        <v>34</v>
      </c>
      <c r="C74" s="7" t="s">
        <v>26</v>
      </c>
      <c r="D74" s="7" t="s">
        <v>27</v>
      </c>
      <c r="E74" s="6" t="s">
        <v>37</v>
      </c>
      <c r="F74" s="6" t="s">
        <v>38</v>
      </c>
      <c r="G74" s="6" t="s">
        <v>12</v>
      </c>
      <c r="H74" s="18">
        <v>127</v>
      </c>
      <c r="I74" s="18" t="s">
        <v>333</v>
      </c>
      <c r="J74" s="18"/>
      <c r="K74" s="17">
        <f t="shared" si="4"/>
        <v>69.6</v>
      </c>
      <c r="L74" s="6" t="s">
        <v>379</v>
      </c>
      <c r="M74" s="6" t="s">
        <v>382</v>
      </c>
      <c r="N74" s="43"/>
      <c r="O74" s="48"/>
      <c r="P74" s="48"/>
    </row>
    <row r="75" spans="1:16" s="24" customFormat="1" ht="31.5" customHeight="1">
      <c r="A75" s="31">
        <v>72</v>
      </c>
      <c r="B75" s="21" t="s">
        <v>41</v>
      </c>
      <c r="C75" s="32" t="s">
        <v>42</v>
      </c>
      <c r="D75" s="32" t="s">
        <v>27</v>
      </c>
      <c r="E75" s="21" t="s">
        <v>47</v>
      </c>
      <c r="F75" s="21" t="s">
        <v>48</v>
      </c>
      <c r="G75" s="21" t="s">
        <v>20</v>
      </c>
      <c r="H75" s="22">
        <v>128.5</v>
      </c>
      <c r="I75" s="22" t="s">
        <v>410</v>
      </c>
      <c r="J75" s="22"/>
      <c r="K75" s="23">
        <f t="shared" si="4"/>
        <v>72.675</v>
      </c>
      <c r="L75" s="21" t="s">
        <v>377</v>
      </c>
      <c r="M75" s="21" t="s">
        <v>381</v>
      </c>
      <c r="N75" s="43"/>
      <c r="O75" s="48"/>
      <c r="P75" s="48"/>
    </row>
    <row r="76" spans="1:16" s="8" customFormat="1" ht="31.5" customHeight="1">
      <c r="A76" s="33">
        <v>73</v>
      </c>
      <c r="B76" s="6" t="s">
        <v>41</v>
      </c>
      <c r="C76" s="7" t="s">
        <v>42</v>
      </c>
      <c r="D76" s="7" t="s">
        <v>27</v>
      </c>
      <c r="E76" s="6" t="s">
        <v>45</v>
      </c>
      <c r="F76" s="6" t="s">
        <v>46</v>
      </c>
      <c r="G76" s="6" t="s">
        <v>20</v>
      </c>
      <c r="H76" s="18">
        <v>128.5</v>
      </c>
      <c r="I76" s="18" t="s">
        <v>336</v>
      </c>
      <c r="J76" s="18"/>
      <c r="K76" s="17">
        <f t="shared" si="4"/>
        <v>71.725</v>
      </c>
      <c r="L76" s="6" t="s">
        <v>378</v>
      </c>
      <c r="M76" s="6" t="s">
        <v>382</v>
      </c>
      <c r="N76" s="43"/>
      <c r="O76" s="48"/>
      <c r="P76" s="48"/>
    </row>
    <row r="77" spans="1:16" s="8" customFormat="1" ht="31.5" customHeight="1">
      <c r="A77" s="33">
        <v>74</v>
      </c>
      <c r="B77" s="6" t="s">
        <v>41</v>
      </c>
      <c r="C77" s="7" t="s">
        <v>42</v>
      </c>
      <c r="D77" s="7" t="s">
        <v>27</v>
      </c>
      <c r="E77" s="6" t="s">
        <v>43</v>
      </c>
      <c r="F77" s="6" t="s">
        <v>44</v>
      </c>
      <c r="G77" s="6" t="s">
        <v>20</v>
      </c>
      <c r="H77" s="18">
        <v>134.5</v>
      </c>
      <c r="I77" s="18" t="s">
        <v>335</v>
      </c>
      <c r="J77" s="18"/>
      <c r="K77" s="17">
        <f t="shared" si="4"/>
        <v>71.525</v>
      </c>
      <c r="L77" s="6" t="s">
        <v>379</v>
      </c>
      <c r="M77" s="6" t="s">
        <v>382</v>
      </c>
      <c r="N77" s="43"/>
      <c r="O77" s="48"/>
      <c r="P77" s="48"/>
    </row>
    <row r="78" spans="1:16" s="24" customFormat="1" ht="31.5" customHeight="1">
      <c r="A78" s="31">
        <v>75</v>
      </c>
      <c r="B78" s="21" t="s">
        <v>290</v>
      </c>
      <c r="C78" s="21" t="s">
        <v>291</v>
      </c>
      <c r="D78" s="21" t="s">
        <v>292</v>
      </c>
      <c r="E78" s="21" t="s">
        <v>301</v>
      </c>
      <c r="F78" s="21" t="s">
        <v>302</v>
      </c>
      <c r="G78" s="21" t="s">
        <v>20</v>
      </c>
      <c r="H78" s="22">
        <v>139</v>
      </c>
      <c r="I78" s="22" t="s">
        <v>375</v>
      </c>
      <c r="J78" s="22">
        <v>64</v>
      </c>
      <c r="K78" s="23">
        <f>H78*0.25+I78*0.35+J78*0.15</f>
        <v>72.854</v>
      </c>
      <c r="L78" s="21" t="s">
        <v>377</v>
      </c>
      <c r="M78" s="21" t="s">
        <v>381</v>
      </c>
      <c r="N78" s="43"/>
      <c r="O78" s="48"/>
      <c r="P78" s="48"/>
    </row>
    <row r="79" spans="1:16" s="29" customFormat="1" ht="31.5" customHeight="1">
      <c r="A79" s="33">
        <v>76</v>
      </c>
      <c r="B79" s="26" t="s">
        <v>290</v>
      </c>
      <c r="C79" s="26" t="s">
        <v>291</v>
      </c>
      <c r="D79" s="26" t="s">
        <v>292</v>
      </c>
      <c r="E79" s="26" t="s">
        <v>293</v>
      </c>
      <c r="F79" s="26" t="s">
        <v>294</v>
      </c>
      <c r="G79" s="26" t="s">
        <v>12</v>
      </c>
      <c r="H79" s="25">
        <v>140.5</v>
      </c>
      <c r="I79" s="25" t="s">
        <v>373</v>
      </c>
      <c r="J79" s="25">
        <v>46.5</v>
      </c>
      <c r="K79" s="28">
        <f>H79*0.25+I79*0.35+J79*0.15</f>
        <v>67.16</v>
      </c>
      <c r="L79" s="26" t="s">
        <v>378</v>
      </c>
      <c r="M79" s="26" t="s">
        <v>382</v>
      </c>
      <c r="N79" s="43"/>
      <c r="O79" s="48"/>
      <c r="P79" s="48"/>
    </row>
    <row r="80" spans="1:16" s="29" customFormat="1" ht="31.5" customHeight="1">
      <c r="A80" s="33">
        <v>77</v>
      </c>
      <c r="B80" s="26" t="s">
        <v>290</v>
      </c>
      <c r="C80" s="26" t="s">
        <v>291</v>
      </c>
      <c r="D80" s="26" t="s">
        <v>292</v>
      </c>
      <c r="E80" s="26" t="s">
        <v>299</v>
      </c>
      <c r="F80" s="26" t="s">
        <v>300</v>
      </c>
      <c r="G80" s="26" t="s">
        <v>12</v>
      </c>
      <c r="H80" s="25">
        <v>145.75</v>
      </c>
      <c r="I80" s="25" t="s">
        <v>374</v>
      </c>
      <c r="J80" s="25">
        <v>63.5</v>
      </c>
      <c r="K80" s="28">
        <f>H80*0.25+J80*0.15</f>
        <v>45.9625</v>
      </c>
      <c r="L80" s="26" t="s">
        <v>379</v>
      </c>
      <c r="M80" s="26" t="s">
        <v>382</v>
      </c>
      <c r="N80" s="43"/>
      <c r="O80" s="48"/>
      <c r="P80" s="48"/>
    </row>
    <row r="81" spans="1:16" s="29" customFormat="1" ht="31.5" customHeight="1">
      <c r="A81" s="33">
        <v>78</v>
      </c>
      <c r="B81" s="26" t="s">
        <v>295</v>
      </c>
      <c r="C81" s="26" t="s">
        <v>296</v>
      </c>
      <c r="D81" s="26" t="s">
        <v>292</v>
      </c>
      <c r="E81" s="26" t="s">
        <v>297</v>
      </c>
      <c r="F81" s="26" t="s">
        <v>298</v>
      </c>
      <c r="G81" s="26" t="s">
        <v>20</v>
      </c>
      <c r="H81" s="25">
        <v>130</v>
      </c>
      <c r="I81" s="25" t="s">
        <v>376</v>
      </c>
      <c r="J81" s="25">
        <v>55</v>
      </c>
      <c r="K81" s="28">
        <f>H81*0.25+I81*0.35+J81*0.15</f>
        <v>66.58</v>
      </c>
      <c r="L81" s="26" t="s">
        <v>377</v>
      </c>
      <c r="M81" s="26" t="s">
        <v>421</v>
      </c>
      <c r="N81" s="44"/>
      <c r="O81" s="49"/>
      <c r="P81" s="49"/>
    </row>
    <row r="82" spans="1:16" s="24" customFormat="1" ht="31.5" customHeight="1">
      <c r="A82" s="31">
        <v>79</v>
      </c>
      <c r="B82" s="21" t="s">
        <v>15</v>
      </c>
      <c r="C82" s="32" t="s">
        <v>16</v>
      </c>
      <c r="D82" s="32" t="s">
        <v>17</v>
      </c>
      <c r="E82" s="21" t="s">
        <v>18</v>
      </c>
      <c r="F82" s="21" t="s">
        <v>19</v>
      </c>
      <c r="G82" s="21" t="s">
        <v>20</v>
      </c>
      <c r="H82" s="22">
        <v>140.25</v>
      </c>
      <c r="I82" s="22" t="s">
        <v>411</v>
      </c>
      <c r="J82" s="22"/>
      <c r="K82" s="23">
        <f aca="true" t="shared" si="5" ref="K82:K91">H82*0.25+I82*0.5</f>
        <v>73.6225</v>
      </c>
      <c r="L82" s="21" t="s">
        <v>377</v>
      </c>
      <c r="M82" s="21" t="s">
        <v>381</v>
      </c>
      <c r="N82" s="42">
        <f>(I82+I83+I84+I85+I86+I87+I88+I89)/8</f>
        <v>79.44999999999999</v>
      </c>
      <c r="O82" s="47" t="s">
        <v>352</v>
      </c>
      <c r="P82" s="47" t="s">
        <v>339</v>
      </c>
    </row>
    <row r="83" spans="1:16" s="8" customFormat="1" ht="31.5" customHeight="1">
      <c r="A83" s="33">
        <v>80</v>
      </c>
      <c r="B83" s="6" t="s">
        <v>15</v>
      </c>
      <c r="C83" s="7" t="s">
        <v>16</v>
      </c>
      <c r="D83" s="7" t="s">
        <v>17</v>
      </c>
      <c r="E83" s="6" t="s">
        <v>21</v>
      </c>
      <c r="F83" s="6" t="s">
        <v>22</v>
      </c>
      <c r="G83" s="6" t="s">
        <v>20</v>
      </c>
      <c r="H83" s="18">
        <v>134.5</v>
      </c>
      <c r="I83" s="18" t="s">
        <v>353</v>
      </c>
      <c r="J83" s="18"/>
      <c r="K83" s="17">
        <f t="shared" si="5"/>
        <v>73.125</v>
      </c>
      <c r="L83" s="6" t="s">
        <v>378</v>
      </c>
      <c r="M83" s="6" t="s">
        <v>382</v>
      </c>
      <c r="N83" s="43"/>
      <c r="O83" s="48"/>
      <c r="P83" s="48"/>
    </row>
    <row r="84" spans="1:16" s="8" customFormat="1" ht="31.5" customHeight="1">
      <c r="A84" s="33">
        <v>81</v>
      </c>
      <c r="B84" s="6" t="s">
        <v>15</v>
      </c>
      <c r="C84" s="7" t="s">
        <v>16</v>
      </c>
      <c r="D84" s="7" t="s">
        <v>17</v>
      </c>
      <c r="E84" s="6" t="s">
        <v>23</v>
      </c>
      <c r="F84" s="6" t="s">
        <v>24</v>
      </c>
      <c r="G84" s="6" t="s">
        <v>20</v>
      </c>
      <c r="H84" s="18">
        <v>129</v>
      </c>
      <c r="I84" s="18" t="s">
        <v>354</v>
      </c>
      <c r="J84" s="18"/>
      <c r="K84" s="17">
        <f t="shared" si="5"/>
        <v>68.88</v>
      </c>
      <c r="L84" s="6" t="s">
        <v>379</v>
      </c>
      <c r="M84" s="6" t="s">
        <v>382</v>
      </c>
      <c r="N84" s="43"/>
      <c r="O84" s="48"/>
      <c r="P84" s="48"/>
    </row>
    <row r="85" spans="1:16" s="24" customFormat="1" ht="31.5" customHeight="1">
      <c r="A85" s="31">
        <v>82</v>
      </c>
      <c r="B85" s="21" t="s">
        <v>49</v>
      </c>
      <c r="C85" s="32" t="s">
        <v>50</v>
      </c>
      <c r="D85" s="32" t="s">
        <v>51</v>
      </c>
      <c r="E85" s="21" t="s">
        <v>52</v>
      </c>
      <c r="F85" s="21" t="s">
        <v>53</v>
      </c>
      <c r="G85" s="21" t="s">
        <v>20</v>
      </c>
      <c r="H85" s="22">
        <v>122.25</v>
      </c>
      <c r="I85" s="22" t="s">
        <v>412</v>
      </c>
      <c r="J85" s="22"/>
      <c r="K85" s="23">
        <f t="shared" si="5"/>
        <v>71.8125</v>
      </c>
      <c r="L85" s="21" t="s">
        <v>377</v>
      </c>
      <c r="M85" s="21" t="s">
        <v>381</v>
      </c>
      <c r="N85" s="43"/>
      <c r="O85" s="48"/>
      <c r="P85" s="48"/>
    </row>
    <row r="86" spans="1:16" s="24" customFormat="1" ht="31.5" customHeight="1">
      <c r="A86" s="31">
        <v>83</v>
      </c>
      <c r="B86" s="21" t="s">
        <v>49</v>
      </c>
      <c r="C86" s="32" t="s">
        <v>50</v>
      </c>
      <c r="D86" s="32" t="s">
        <v>51</v>
      </c>
      <c r="E86" s="21" t="s">
        <v>54</v>
      </c>
      <c r="F86" s="21" t="s">
        <v>55</v>
      </c>
      <c r="G86" s="21" t="s">
        <v>20</v>
      </c>
      <c r="H86" s="22">
        <v>114.5</v>
      </c>
      <c r="I86" s="22" t="s">
        <v>414</v>
      </c>
      <c r="J86" s="22"/>
      <c r="K86" s="23">
        <f t="shared" si="5"/>
        <v>71.525</v>
      </c>
      <c r="L86" s="21" t="s">
        <v>378</v>
      </c>
      <c r="M86" s="21" t="s">
        <v>381</v>
      </c>
      <c r="N86" s="43"/>
      <c r="O86" s="48"/>
      <c r="P86" s="48"/>
    </row>
    <row r="87" spans="1:16" s="8" customFormat="1" ht="31.5" customHeight="1">
      <c r="A87" s="33">
        <v>84</v>
      </c>
      <c r="B87" s="6" t="s">
        <v>49</v>
      </c>
      <c r="C87" s="7" t="s">
        <v>50</v>
      </c>
      <c r="D87" s="7" t="s">
        <v>51</v>
      </c>
      <c r="E87" s="6" t="s">
        <v>56</v>
      </c>
      <c r="F87" s="6" t="s">
        <v>57</v>
      </c>
      <c r="G87" s="6" t="s">
        <v>20</v>
      </c>
      <c r="H87" s="18">
        <v>114.5</v>
      </c>
      <c r="I87" s="18" t="s">
        <v>355</v>
      </c>
      <c r="J87" s="18"/>
      <c r="K87" s="17">
        <f t="shared" si="5"/>
        <v>67.89500000000001</v>
      </c>
      <c r="L87" s="6" t="s">
        <v>379</v>
      </c>
      <c r="M87" s="6" t="s">
        <v>382</v>
      </c>
      <c r="N87" s="43"/>
      <c r="O87" s="48"/>
      <c r="P87" s="48"/>
    </row>
    <row r="88" spans="1:16" s="24" customFormat="1" ht="31.5" customHeight="1">
      <c r="A88" s="31">
        <v>85</v>
      </c>
      <c r="B88" s="21" t="s">
        <v>58</v>
      </c>
      <c r="C88" s="32" t="s">
        <v>59</v>
      </c>
      <c r="D88" s="32" t="s">
        <v>51</v>
      </c>
      <c r="E88" s="21" t="s">
        <v>60</v>
      </c>
      <c r="F88" s="21" t="s">
        <v>61</v>
      </c>
      <c r="G88" s="21" t="s">
        <v>12</v>
      </c>
      <c r="H88" s="22">
        <v>140.5</v>
      </c>
      <c r="I88" s="22" t="s">
        <v>413</v>
      </c>
      <c r="J88" s="22"/>
      <c r="K88" s="23">
        <f t="shared" si="5"/>
        <v>78.285</v>
      </c>
      <c r="L88" s="21" t="s">
        <v>377</v>
      </c>
      <c r="M88" s="21" t="s">
        <v>381</v>
      </c>
      <c r="N88" s="43"/>
      <c r="O88" s="48"/>
      <c r="P88" s="48"/>
    </row>
    <row r="89" spans="1:16" s="8" customFormat="1" ht="31.5" customHeight="1">
      <c r="A89" s="33">
        <v>86</v>
      </c>
      <c r="B89" s="6" t="s">
        <v>58</v>
      </c>
      <c r="C89" s="7" t="s">
        <v>59</v>
      </c>
      <c r="D89" s="7" t="s">
        <v>51</v>
      </c>
      <c r="E89" s="6" t="s">
        <v>62</v>
      </c>
      <c r="F89" s="6" t="s">
        <v>63</v>
      </c>
      <c r="G89" s="6" t="s">
        <v>20</v>
      </c>
      <c r="H89" s="18">
        <v>127.5</v>
      </c>
      <c r="I89" s="18" t="s">
        <v>356</v>
      </c>
      <c r="J89" s="18"/>
      <c r="K89" s="17">
        <f t="shared" si="5"/>
        <v>68.405</v>
      </c>
      <c r="L89" s="6" t="s">
        <v>378</v>
      </c>
      <c r="M89" s="6" t="s">
        <v>421</v>
      </c>
      <c r="N89" s="44"/>
      <c r="O89" s="49"/>
      <c r="P89" s="49"/>
    </row>
    <row r="90" spans="1:16" s="36" customFormat="1" ht="31.5" customHeight="1">
      <c r="A90" s="31">
        <v>87</v>
      </c>
      <c r="B90" s="21" t="s">
        <v>161</v>
      </c>
      <c r="C90" s="32" t="s">
        <v>162</v>
      </c>
      <c r="D90" s="32" t="s">
        <v>163</v>
      </c>
      <c r="E90" s="21" t="s">
        <v>164</v>
      </c>
      <c r="F90" s="21" t="s">
        <v>165</v>
      </c>
      <c r="G90" s="21" t="s">
        <v>20</v>
      </c>
      <c r="H90" s="22">
        <v>138.25</v>
      </c>
      <c r="I90" s="22" t="s">
        <v>412</v>
      </c>
      <c r="J90" s="22"/>
      <c r="K90" s="23">
        <f t="shared" si="5"/>
        <v>75.8125</v>
      </c>
      <c r="L90" s="21" t="s">
        <v>377</v>
      </c>
      <c r="M90" s="21" t="s">
        <v>381</v>
      </c>
      <c r="N90" s="45">
        <v>77.78</v>
      </c>
      <c r="O90" s="46" t="s">
        <v>370</v>
      </c>
      <c r="P90" s="46" t="s">
        <v>328</v>
      </c>
    </row>
    <row r="91" spans="1:16" s="9" customFormat="1" ht="31.5" customHeight="1">
      <c r="A91" s="33">
        <v>88</v>
      </c>
      <c r="B91" s="6" t="s">
        <v>161</v>
      </c>
      <c r="C91" s="7" t="s">
        <v>162</v>
      </c>
      <c r="D91" s="7" t="s">
        <v>163</v>
      </c>
      <c r="E91" s="6" t="s">
        <v>168</v>
      </c>
      <c r="F91" s="6" t="s">
        <v>169</v>
      </c>
      <c r="G91" s="6" t="s">
        <v>20</v>
      </c>
      <c r="H91" s="18">
        <v>128.25</v>
      </c>
      <c r="I91" s="18" t="s">
        <v>361</v>
      </c>
      <c r="J91" s="18"/>
      <c r="K91" s="17">
        <f t="shared" si="5"/>
        <v>67.4125</v>
      </c>
      <c r="L91" s="6" t="s">
        <v>378</v>
      </c>
      <c r="M91" s="6" t="s">
        <v>382</v>
      </c>
      <c r="N91" s="45"/>
      <c r="O91" s="46"/>
      <c r="P91" s="46"/>
    </row>
    <row r="92" spans="1:16" s="9" customFormat="1" ht="31.5" customHeight="1">
      <c r="A92" s="33">
        <v>89</v>
      </c>
      <c r="B92" s="6" t="s">
        <v>161</v>
      </c>
      <c r="C92" s="7" t="s">
        <v>162</v>
      </c>
      <c r="D92" s="7" t="s">
        <v>163</v>
      </c>
      <c r="E92" s="6" t="s">
        <v>166</v>
      </c>
      <c r="F92" s="6" t="s">
        <v>167</v>
      </c>
      <c r="G92" s="6" t="s">
        <v>20</v>
      </c>
      <c r="H92" s="18">
        <v>132.25</v>
      </c>
      <c r="I92" s="18" t="s">
        <v>337</v>
      </c>
      <c r="J92" s="18"/>
      <c r="K92" s="17">
        <f>H92*0.25</f>
        <v>33.0625</v>
      </c>
      <c r="L92" s="6" t="s">
        <v>379</v>
      </c>
      <c r="M92" s="6" t="s">
        <v>382</v>
      </c>
      <c r="N92" s="45"/>
      <c r="O92" s="46"/>
      <c r="P92" s="46"/>
    </row>
    <row r="93" spans="1:16" s="36" customFormat="1" ht="31.5" customHeight="1">
      <c r="A93" s="31">
        <v>90</v>
      </c>
      <c r="B93" s="21" t="s">
        <v>170</v>
      </c>
      <c r="C93" s="32" t="s">
        <v>171</v>
      </c>
      <c r="D93" s="32" t="s">
        <v>163</v>
      </c>
      <c r="E93" s="21" t="s">
        <v>176</v>
      </c>
      <c r="F93" s="21" t="s">
        <v>177</v>
      </c>
      <c r="G93" s="21" t="s">
        <v>12</v>
      </c>
      <c r="H93" s="22">
        <v>132.25</v>
      </c>
      <c r="I93" s="22" t="s">
        <v>415</v>
      </c>
      <c r="J93" s="22"/>
      <c r="K93" s="23">
        <f>H93*0.25+I93*0.5</f>
        <v>77.0125</v>
      </c>
      <c r="L93" s="21" t="s">
        <v>377</v>
      </c>
      <c r="M93" s="21" t="s">
        <v>381</v>
      </c>
      <c r="N93" s="45"/>
      <c r="O93" s="46"/>
      <c r="P93" s="46"/>
    </row>
    <row r="94" spans="1:16" s="9" customFormat="1" ht="31.5" customHeight="1">
      <c r="A94" s="33">
        <v>91</v>
      </c>
      <c r="B94" s="6" t="s">
        <v>170</v>
      </c>
      <c r="C94" s="7" t="s">
        <v>171</v>
      </c>
      <c r="D94" s="7" t="s">
        <v>163</v>
      </c>
      <c r="E94" s="6" t="s">
        <v>174</v>
      </c>
      <c r="F94" s="6" t="s">
        <v>175</v>
      </c>
      <c r="G94" s="6" t="s">
        <v>20</v>
      </c>
      <c r="H94" s="18">
        <v>133.75</v>
      </c>
      <c r="I94" s="18" t="s">
        <v>363</v>
      </c>
      <c r="J94" s="18"/>
      <c r="K94" s="17">
        <f>H94*0.25+I94*0.5</f>
        <v>72.0875</v>
      </c>
      <c r="L94" s="6" t="s">
        <v>378</v>
      </c>
      <c r="M94" s="6" t="s">
        <v>382</v>
      </c>
      <c r="N94" s="45"/>
      <c r="O94" s="46"/>
      <c r="P94" s="46"/>
    </row>
    <row r="95" spans="1:16" s="9" customFormat="1" ht="31.5" customHeight="1">
      <c r="A95" s="33">
        <v>92</v>
      </c>
      <c r="B95" s="6" t="s">
        <v>170</v>
      </c>
      <c r="C95" s="7" t="s">
        <v>171</v>
      </c>
      <c r="D95" s="7" t="s">
        <v>163</v>
      </c>
      <c r="E95" s="6" t="s">
        <v>172</v>
      </c>
      <c r="F95" s="6" t="s">
        <v>173</v>
      </c>
      <c r="G95" s="6" t="s">
        <v>12</v>
      </c>
      <c r="H95" s="18">
        <v>137.25</v>
      </c>
      <c r="I95" s="18" t="s">
        <v>362</v>
      </c>
      <c r="J95" s="18"/>
      <c r="K95" s="17">
        <f>H95*0.25+I95*0.5</f>
        <v>71.7625</v>
      </c>
      <c r="L95" s="6" t="s">
        <v>379</v>
      </c>
      <c r="M95" s="6" t="s">
        <v>382</v>
      </c>
      <c r="N95" s="45"/>
      <c r="O95" s="46"/>
      <c r="P95" s="46"/>
    </row>
    <row r="96" spans="1:16" s="36" customFormat="1" ht="31.5" customHeight="1">
      <c r="A96" s="31">
        <v>93</v>
      </c>
      <c r="B96" s="21" t="s">
        <v>7</v>
      </c>
      <c r="C96" s="32" t="s">
        <v>8</v>
      </c>
      <c r="D96" s="32" t="s">
        <v>9</v>
      </c>
      <c r="E96" s="21" t="s">
        <v>13</v>
      </c>
      <c r="F96" s="21" t="s">
        <v>14</v>
      </c>
      <c r="G96" s="21" t="s">
        <v>12</v>
      </c>
      <c r="H96" s="22">
        <v>134.25</v>
      </c>
      <c r="I96" s="22" t="s">
        <v>416</v>
      </c>
      <c r="J96" s="22"/>
      <c r="K96" s="23">
        <f>H96*0.25+I96*0.5</f>
        <v>78.3125</v>
      </c>
      <c r="L96" s="21" t="s">
        <v>377</v>
      </c>
      <c r="M96" s="21" t="s">
        <v>381</v>
      </c>
      <c r="N96" s="45"/>
      <c r="O96" s="46"/>
      <c r="P96" s="46"/>
    </row>
    <row r="97" spans="1:16" s="9" customFormat="1" ht="31.5" customHeight="1">
      <c r="A97" s="33">
        <v>94</v>
      </c>
      <c r="B97" s="6" t="s">
        <v>7</v>
      </c>
      <c r="C97" s="7" t="s">
        <v>8</v>
      </c>
      <c r="D97" s="7" t="s">
        <v>9</v>
      </c>
      <c r="E97" s="6" t="s">
        <v>10</v>
      </c>
      <c r="F97" s="6" t="s">
        <v>11</v>
      </c>
      <c r="G97" s="6" t="s">
        <v>12</v>
      </c>
      <c r="H97" s="18">
        <v>147.25</v>
      </c>
      <c r="I97" s="18" t="s">
        <v>363</v>
      </c>
      <c r="J97" s="18"/>
      <c r="K97" s="17">
        <f>H97*0.25+I97*0.5</f>
        <v>75.4625</v>
      </c>
      <c r="L97" s="6" t="s">
        <v>378</v>
      </c>
      <c r="M97" s="6" t="s">
        <v>382</v>
      </c>
      <c r="N97" s="45"/>
      <c r="O97" s="46"/>
      <c r="P97" s="46"/>
    </row>
    <row r="98" spans="1:16" s="36" customFormat="1" ht="31.5" customHeight="1">
      <c r="A98" s="31">
        <v>95</v>
      </c>
      <c r="B98" s="21" t="s">
        <v>243</v>
      </c>
      <c r="C98" s="21" t="s">
        <v>244</v>
      </c>
      <c r="D98" s="21" t="s">
        <v>277</v>
      </c>
      <c r="E98" s="21" t="s">
        <v>252</v>
      </c>
      <c r="F98" s="32" t="s">
        <v>267</v>
      </c>
      <c r="G98" s="21" t="s">
        <v>20</v>
      </c>
      <c r="H98" s="22">
        <v>150.75</v>
      </c>
      <c r="I98" s="22" t="s">
        <v>417</v>
      </c>
      <c r="J98" s="37">
        <v>77</v>
      </c>
      <c r="K98" s="23">
        <f aca="true" t="shared" si="6" ref="K98:K107">H98*0.25+I98*0.35+J98*0.15</f>
        <v>77.86749999999999</v>
      </c>
      <c r="L98" s="21" t="s">
        <v>377</v>
      </c>
      <c r="M98" s="21" t="s">
        <v>381</v>
      </c>
      <c r="N98" s="45"/>
      <c r="O98" s="46"/>
      <c r="P98" s="46"/>
    </row>
    <row r="99" spans="1:16" s="36" customFormat="1" ht="31.5" customHeight="1">
      <c r="A99" s="31">
        <v>96</v>
      </c>
      <c r="B99" s="21" t="s">
        <v>243</v>
      </c>
      <c r="C99" s="21" t="s">
        <v>244</v>
      </c>
      <c r="D99" s="21" t="s">
        <v>277</v>
      </c>
      <c r="E99" s="21" t="s">
        <v>258</v>
      </c>
      <c r="F99" s="32" t="s">
        <v>273</v>
      </c>
      <c r="G99" s="21" t="s">
        <v>20</v>
      </c>
      <c r="H99" s="22">
        <v>135.5</v>
      </c>
      <c r="I99" s="22" t="s">
        <v>418</v>
      </c>
      <c r="J99" s="37">
        <v>69</v>
      </c>
      <c r="K99" s="23">
        <f t="shared" si="6"/>
        <v>76.17999999999999</v>
      </c>
      <c r="L99" s="21" t="s">
        <v>378</v>
      </c>
      <c r="M99" s="21" t="s">
        <v>381</v>
      </c>
      <c r="N99" s="45"/>
      <c r="O99" s="46"/>
      <c r="P99" s="46"/>
    </row>
    <row r="100" spans="1:16" s="36" customFormat="1" ht="31.5" customHeight="1">
      <c r="A100" s="31">
        <v>97</v>
      </c>
      <c r="B100" s="21" t="s">
        <v>243</v>
      </c>
      <c r="C100" s="21" t="s">
        <v>244</v>
      </c>
      <c r="D100" s="21" t="s">
        <v>277</v>
      </c>
      <c r="E100" s="21" t="s">
        <v>254</v>
      </c>
      <c r="F100" s="32" t="s">
        <v>269</v>
      </c>
      <c r="G100" s="21" t="s">
        <v>12</v>
      </c>
      <c r="H100" s="22">
        <v>140.75</v>
      </c>
      <c r="I100" s="22" t="s">
        <v>419</v>
      </c>
      <c r="J100" s="37">
        <v>74</v>
      </c>
      <c r="K100" s="23">
        <f t="shared" si="6"/>
        <v>72.74749999999999</v>
      </c>
      <c r="L100" s="21" t="s">
        <v>379</v>
      </c>
      <c r="M100" s="21" t="s">
        <v>381</v>
      </c>
      <c r="N100" s="45"/>
      <c r="O100" s="46"/>
      <c r="P100" s="46"/>
    </row>
    <row r="101" spans="1:16" s="9" customFormat="1" ht="31.5" customHeight="1">
      <c r="A101" s="33">
        <v>98</v>
      </c>
      <c r="B101" s="6" t="s">
        <v>243</v>
      </c>
      <c r="C101" s="6" t="s">
        <v>244</v>
      </c>
      <c r="D101" s="6" t="s">
        <v>277</v>
      </c>
      <c r="E101" s="6" t="s">
        <v>253</v>
      </c>
      <c r="F101" s="7" t="s">
        <v>268</v>
      </c>
      <c r="G101" s="6" t="s">
        <v>20</v>
      </c>
      <c r="H101" s="18">
        <v>141.5</v>
      </c>
      <c r="I101" s="18" t="s">
        <v>364</v>
      </c>
      <c r="J101" s="20">
        <v>76</v>
      </c>
      <c r="K101" s="17">
        <f t="shared" si="6"/>
        <v>72.29</v>
      </c>
      <c r="L101" s="6" t="s">
        <v>403</v>
      </c>
      <c r="M101" s="6" t="s">
        <v>382</v>
      </c>
      <c r="N101" s="45"/>
      <c r="O101" s="46"/>
      <c r="P101" s="46"/>
    </row>
    <row r="102" spans="1:16" s="9" customFormat="1" ht="31.5" customHeight="1">
      <c r="A102" s="33">
        <v>99</v>
      </c>
      <c r="B102" s="6" t="s">
        <v>243</v>
      </c>
      <c r="C102" s="6" t="s">
        <v>244</v>
      </c>
      <c r="D102" s="6" t="s">
        <v>277</v>
      </c>
      <c r="E102" s="6" t="s">
        <v>257</v>
      </c>
      <c r="F102" s="7" t="s">
        <v>272</v>
      </c>
      <c r="G102" s="6" t="s">
        <v>20</v>
      </c>
      <c r="H102" s="18">
        <v>138.75</v>
      </c>
      <c r="I102" s="18" t="s">
        <v>367</v>
      </c>
      <c r="J102" s="20">
        <v>72</v>
      </c>
      <c r="K102" s="17">
        <f t="shared" si="6"/>
        <v>71.8775</v>
      </c>
      <c r="L102" s="6" t="s">
        <v>404</v>
      </c>
      <c r="M102" s="6" t="s">
        <v>382</v>
      </c>
      <c r="N102" s="45"/>
      <c r="O102" s="46"/>
      <c r="P102" s="46"/>
    </row>
    <row r="103" spans="1:16" s="9" customFormat="1" ht="31.5" customHeight="1">
      <c r="A103" s="33">
        <v>100</v>
      </c>
      <c r="B103" s="6" t="s">
        <v>243</v>
      </c>
      <c r="C103" s="6" t="s">
        <v>244</v>
      </c>
      <c r="D103" s="6" t="s">
        <v>277</v>
      </c>
      <c r="E103" s="6" t="s">
        <v>256</v>
      </c>
      <c r="F103" s="7" t="s">
        <v>271</v>
      </c>
      <c r="G103" s="6" t="s">
        <v>12</v>
      </c>
      <c r="H103" s="18">
        <v>140.25</v>
      </c>
      <c r="I103" s="18" t="s">
        <v>366</v>
      </c>
      <c r="J103" s="20">
        <v>68</v>
      </c>
      <c r="K103" s="17">
        <f t="shared" si="6"/>
        <v>70.8475</v>
      </c>
      <c r="L103" s="6" t="s">
        <v>405</v>
      </c>
      <c r="M103" s="6" t="s">
        <v>382</v>
      </c>
      <c r="N103" s="45"/>
      <c r="O103" s="46"/>
      <c r="P103" s="46"/>
    </row>
    <row r="104" spans="1:16" s="9" customFormat="1" ht="31.5" customHeight="1">
      <c r="A104" s="33">
        <v>101</v>
      </c>
      <c r="B104" s="6" t="s">
        <v>243</v>
      </c>
      <c r="C104" s="6" t="s">
        <v>244</v>
      </c>
      <c r="D104" s="6" t="s">
        <v>277</v>
      </c>
      <c r="E104" s="6" t="s">
        <v>260</v>
      </c>
      <c r="F104" s="7" t="s">
        <v>275</v>
      </c>
      <c r="G104" s="6" t="s">
        <v>20</v>
      </c>
      <c r="H104" s="18">
        <v>124.25</v>
      </c>
      <c r="I104" s="18" t="s">
        <v>369</v>
      </c>
      <c r="J104" s="20">
        <v>70</v>
      </c>
      <c r="K104" s="17">
        <f t="shared" si="6"/>
        <v>69.1425</v>
      </c>
      <c r="L104" s="6" t="s">
        <v>422</v>
      </c>
      <c r="M104" s="6" t="s">
        <v>382</v>
      </c>
      <c r="N104" s="45"/>
      <c r="O104" s="46"/>
      <c r="P104" s="46"/>
    </row>
    <row r="105" spans="1:16" s="9" customFormat="1" ht="31.5" customHeight="1">
      <c r="A105" s="33">
        <v>102</v>
      </c>
      <c r="B105" s="6" t="s">
        <v>243</v>
      </c>
      <c r="C105" s="6" t="s">
        <v>244</v>
      </c>
      <c r="D105" s="6" t="s">
        <v>277</v>
      </c>
      <c r="E105" s="6" t="s">
        <v>255</v>
      </c>
      <c r="F105" s="7" t="s">
        <v>270</v>
      </c>
      <c r="G105" s="6" t="s">
        <v>20</v>
      </c>
      <c r="H105" s="18">
        <v>140.75</v>
      </c>
      <c r="I105" s="18" t="s">
        <v>365</v>
      </c>
      <c r="J105" s="20">
        <v>77</v>
      </c>
      <c r="K105" s="17">
        <f t="shared" si="6"/>
        <v>68.1575</v>
      </c>
      <c r="L105" s="6" t="s">
        <v>423</v>
      </c>
      <c r="M105" s="6" t="s">
        <v>382</v>
      </c>
      <c r="N105" s="45"/>
      <c r="O105" s="46"/>
      <c r="P105" s="46"/>
    </row>
    <row r="106" spans="1:16" s="9" customFormat="1" ht="31.5" customHeight="1">
      <c r="A106" s="33">
        <v>103</v>
      </c>
      <c r="B106" s="6" t="s">
        <v>243</v>
      </c>
      <c r="C106" s="6" t="s">
        <v>244</v>
      </c>
      <c r="D106" s="6" t="s">
        <v>277</v>
      </c>
      <c r="E106" s="6" t="s">
        <v>259</v>
      </c>
      <c r="F106" s="7" t="s">
        <v>274</v>
      </c>
      <c r="G106" s="6" t="s">
        <v>20</v>
      </c>
      <c r="H106" s="18">
        <v>134.25</v>
      </c>
      <c r="I106" s="18" t="s">
        <v>368</v>
      </c>
      <c r="J106" s="20">
        <v>69</v>
      </c>
      <c r="K106" s="17">
        <f t="shared" si="6"/>
        <v>67.5025</v>
      </c>
      <c r="L106" s="6" t="s">
        <v>424</v>
      </c>
      <c r="M106" s="6" t="s">
        <v>382</v>
      </c>
      <c r="N106" s="45"/>
      <c r="O106" s="46"/>
      <c r="P106" s="46"/>
    </row>
    <row r="107" spans="1:16" s="36" customFormat="1" ht="31.5" customHeight="1">
      <c r="A107" s="31">
        <v>104</v>
      </c>
      <c r="B107" s="21" t="s">
        <v>245</v>
      </c>
      <c r="C107" s="21" t="s">
        <v>246</v>
      </c>
      <c r="D107" s="21" t="s">
        <v>277</v>
      </c>
      <c r="E107" s="21" t="s">
        <v>261</v>
      </c>
      <c r="F107" s="32" t="s">
        <v>276</v>
      </c>
      <c r="G107" s="21" t="s">
        <v>20</v>
      </c>
      <c r="H107" s="22">
        <v>123.5</v>
      </c>
      <c r="I107" s="22" t="s">
        <v>406</v>
      </c>
      <c r="J107" s="37">
        <v>68</v>
      </c>
      <c r="K107" s="23">
        <f t="shared" si="6"/>
        <v>70.685</v>
      </c>
      <c r="L107" s="21" t="s">
        <v>377</v>
      </c>
      <c r="M107" s="21" t="s">
        <v>381</v>
      </c>
      <c r="N107" s="45"/>
      <c r="O107" s="46"/>
      <c r="P107" s="46"/>
    </row>
    <row r="108" spans="1:14" s="39" customFormat="1" ht="31.5" customHeight="1">
      <c r="A108" s="39" t="s">
        <v>428</v>
      </c>
      <c r="H108" s="40"/>
      <c r="I108" s="40"/>
      <c r="J108" s="40"/>
      <c r="K108" s="40"/>
      <c r="L108" s="41"/>
      <c r="N108" s="40"/>
    </row>
    <row r="109" spans="1:14" s="39" customFormat="1" ht="31.5" customHeight="1">
      <c r="A109" s="39" t="s">
        <v>429</v>
      </c>
      <c r="H109" s="40"/>
      <c r="I109" s="40"/>
      <c r="J109" s="40"/>
      <c r="K109" s="40"/>
      <c r="L109" s="41"/>
      <c r="N109" s="40"/>
    </row>
    <row r="110" spans="1:14" s="39" customFormat="1" ht="31.5" customHeight="1">
      <c r="A110" s="39" t="s">
        <v>430</v>
      </c>
      <c r="H110" s="40"/>
      <c r="I110" s="40"/>
      <c r="J110" s="40"/>
      <c r="K110" s="40"/>
      <c r="L110" s="41"/>
      <c r="N110" s="40"/>
    </row>
    <row r="111" ht="13.5" customHeight="1">
      <c r="A111" s="1"/>
    </row>
    <row r="112" ht="13.5" customHeight="1">
      <c r="A112" s="1"/>
    </row>
    <row r="113" ht="13.5" customHeight="1">
      <c r="A113" s="1"/>
    </row>
    <row r="114" ht="13.5" customHeight="1">
      <c r="A114" s="1"/>
    </row>
    <row r="115" ht="13.5" customHeight="1">
      <c r="A115" s="1"/>
    </row>
    <row r="116" ht="13.5" customHeight="1">
      <c r="A116" s="1"/>
    </row>
    <row r="117" ht="13.5" customHeight="1">
      <c r="A117" s="1"/>
    </row>
    <row r="118" ht="13.5" customHeight="1">
      <c r="A118" s="1"/>
    </row>
    <row r="119" ht="13.5" customHeight="1">
      <c r="A119" s="1"/>
    </row>
    <row r="120" ht="13.5" customHeight="1">
      <c r="A120" s="1"/>
    </row>
    <row r="121" ht="13.5" customHeight="1">
      <c r="A121" s="1"/>
    </row>
    <row r="122" ht="13.5" customHeight="1">
      <c r="A122" s="1"/>
    </row>
    <row r="123" ht="13.5" customHeight="1">
      <c r="A123" s="1"/>
    </row>
    <row r="124" ht="13.5" customHeight="1">
      <c r="A124" s="1"/>
    </row>
    <row r="125" ht="13.5" customHeight="1">
      <c r="A125" s="1"/>
    </row>
    <row r="126" ht="13.5" customHeight="1">
      <c r="A126" s="1"/>
    </row>
    <row r="127" ht="13.5" customHeight="1">
      <c r="A127" s="1"/>
    </row>
    <row r="128" ht="13.5" customHeight="1">
      <c r="A128" s="1"/>
    </row>
    <row r="129" ht="13.5" customHeight="1">
      <c r="A129" s="1"/>
    </row>
    <row r="130" ht="13.5" customHeight="1">
      <c r="A130" s="1"/>
    </row>
    <row r="131" ht="13.5" customHeight="1">
      <c r="A131" s="1"/>
    </row>
    <row r="132" ht="13.5" customHeight="1">
      <c r="A132" s="1"/>
    </row>
    <row r="133" ht="13.5" customHeight="1">
      <c r="A133" s="1"/>
    </row>
    <row r="134" ht="13.5" customHeight="1">
      <c r="A134" s="1"/>
    </row>
    <row r="135" ht="13.5" customHeight="1">
      <c r="A135" s="1"/>
    </row>
    <row r="136" ht="13.5" customHeight="1">
      <c r="A136" s="1"/>
    </row>
    <row r="137" ht="13.5" customHeight="1">
      <c r="A137" s="1"/>
    </row>
    <row r="138" ht="13.5" customHeight="1">
      <c r="A138" s="1"/>
    </row>
    <row r="139" ht="13.5" customHeight="1">
      <c r="A139" s="1"/>
    </row>
    <row r="140" ht="13.5" customHeight="1">
      <c r="A140" s="1"/>
    </row>
    <row r="141" ht="13.5" customHeight="1">
      <c r="A141" s="1"/>
    </row>
    <row r="142" ht="13.5" customHeight="1">
      <c r="A142" s="1"/>
    </row>
  </sheetData>
  <sheetProtection/>
  <mergeCells count="26">
    <mergeCell ref="A2:I2"/>
    <mergeCell ref="A1:P1"/>
    <mergeCell ref="O4:O13"/>
    <mergeCell ref="P4:P13"/>
    <mergeCell ref="N4:N13"/>
    <mergeCell ref="O56:O65"/>
    <mergeCell ref="P56:P65"/>
    <mergeCell ref="O66:O81"/>
    <mergeCell ref="P66:P81"/>
    <mergeCell ref="O40:O55"/>
    <mergeCell ref="P40:P55"/>
    <mergeCell ref="O14:O29"/>
    <mergeCell ref="P14:P29"/>
    <mergeCell ref="O30:O39"/>
    <mergeCell ref="P30:P39"/>
    <mergeCell ref="O90:O107"/>
    <mergeCell ref="P90:P107"/>
    <mergeCell ref="O82:O89"/>
    <mergeCell ref="P82:P89"/>
    <mergeCell ref="N66:N81"/>
    <mergeCell ref="N82:N89"/>
    <mergeCell ref="N90:N107"/>
    <mergeCell ref="N14:N29"/>
    <mergeCell ref="N30:N39"/>
    <mergeCell ref="N40:N55"/>
    <mergeCell ref="N56:N65"/>
  </mergeCells>
  <printOptions horizontalCentered="1"/>
  <pageMargins left="0.5118110236220472" right="0.5118110236220472" top="0.7480314960629921" bottom="0.7480314960629921" header="0.31496062992125984" footer="0.31496062992125984"/>
  <pageSetup firstPageNumber="1"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ustomHeight="1"/>
  <sheetData/>
  <sheetProtection/>
  <printOptions/>
  <pageMargins left="0.7" right="0.7" top="0.75" bottom="0.75"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lsf</dc:creator>
  <cp:keywords/>
  <dc:description/>
  <cp:lastModifiedBy>微软用户</cp:lastModifiedBy>
  <cp:lastPrinted>2017-02-21T01:52:43Z</cp:lastPrinted>
  <dcterms:created xsi:type="dcterms:W3CDTF">2012-06-12T02:18:12Z</dcterms:created>
  <dcterms:modified xsi:type="dcterms:W3CDTF">2017-02-22T06:25:17Z</dcterms:modified>
  <cp:category/>
  <cp:version/>
  <cp:contentType/>
  <cp:contentStatus/>
</cp:coreProperties>
</file>